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hidePivotFieldList="1"/>
  <mc:AlternateContent xmlns:mc="http://schemas.openxmlformats.org/markup-compatibility/2006">
    <mc:Choice Requires="x15">
      <x15ac:absPath xmlns:x15ac="http://schemas.microsoft.com/office/spreadsheetml/2010/11/ac" url="/Users/tina/Library/Containers/com.microsoft.Excel/Data/Desktop/"/>
    </mc:Choice>
  </mc:AlternateContent>
  <xr:revisionPtr revIDLastSave="0" documentId="13_ncr:1_{16024417-C3A1-B040-940C-1B15BCEE4A3A}" xr6:coauthVersionLast="45" xr6:coauthVersionMax="45" xr10:uidLastSave="{00000000-0000-0000-0000-000000000000}"/>
  <bookViews>
    <workbookView xWindow="5640" yWindow="460" windowWidth="31500" windowHeight="17520" xr2:uid="{00000000-000D-0000-FFFF-FFFF00000000}"/>
  </bookViews>
  <sheets>
    <sheet name="Instructions" sheetId="30" r:id="rId1"/>
    <sheet name="Summary" sheetId="4" r:id="rId2"/>
    <sheet name="Cash Inflow" sheetId="6" r:id="rId3"/>
    <sheet name="Cash Outflow" sheetId="5" r:id="rId4"/>
  </sheets>
  <definedNames>
    <definedName name="_xlnm.Print_Area" localSheetId="0">Instructions!$A$2:$B$24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5" l="1"/>
  <c r="C3" i="5"/>
  <c r="D3" i="5" s="1"/>
  <c r="E3" i="5" s="1"/>
  <c r="F3" i="5" s="1"/>
  <c r="G3" i="5" s="1"/>
  <c r="H3" i="5" s="1"/>
  <c r="I3" i="5" s="1"/>
  <c r="J3" i="5" s="1"/>
  <c r="K3" i="5" s="1"/>
  <c r="L3" i="5" s="1"/>
  <c r="M3" i="5" s="1"/>
  <c r="N3" i="5" s="1"/>
  <c r="O3" i="5" s="1"/>
  <c r="P3" i="5" s="1"/>
  <c r="Q3" i="5" s="1"/>
  <c r="R3" i="5" s="1"/>
  <c r="S3" i="5" s="1"/>
  <c r="C3" i="6"/>
  <c r="D3" i="6" s="1"/>
  <c r="E3" i="6" s="1"/>
  <c r="F3" i="6" s="1"/>
  <c r="G3" i="6" s="1"/>
  <c r="H3" i="6" s="1"/>
  <c r="I3" i="6" s="1"/>
  <c r="J3" i="6" s="1"/>
  <c r="K3" i="6" s="1"/>
  <c r="L3" i="6" s="1"/>
  <c r="M3" i="6" s="1"/>
  <c r="N3" i="6" s="1"/>
  <c r="O3" i="6" s="1"/>
  <c r="P3" i="6" s="1"/>
  <c r="Q3" i="6" s="1"/>
  <c r="R3" i="6" s="1"/>
  <c r="S3" i="6" s="1"/>
  <c r="D4" i="4"/>
  <c r="E4" i="4" s="1"/>
  <c r="F4" i="4" s="1"/>
  <c r="G4" i="4" s="1"/>
  <c r="H4" i="4" s="1"/>
  <c r="I4" i="4" s="1"/>
  <c r="J4" i="4" s="1"/>
  <c r="K4" i="4" s="1"/>
  <c r="L4" i="4" s="1"/>
  <c r="M4" i="4" s="1"/>
  <c r="N4" i="4" s="1"/>
  <c r="O4" i="4" s="1"/>
  <c r="P4" i="4" s="1"/>
  <c r="Q4" i="4" s="1"/>
  <c r="R4" i="4" s="1"/>
  <c r="S4" i="4" s="1"/>
  <c r="T4" i="4" s="1"/>
  <c r="V1" i="6" l="1"/>
  <c r="C20" i="6" l="1"/>
  <c r="D6" i="4" s="1"/>
  <c r="D20" i="6"/>
  <c r="E6" i="4" s="1"/>
  <c r="C30" i="5"/>
  <c r="D7" i="4" s="1"/>
  <c r="C7" i="4"/>
  <c r="B20" i="6"/>
  <c r="C6" i="4" s="1"/>
  <c r="D9" i="4" l="1"/>
  <c r="D30" i="5"/>
  <c r="E7" i="4" s="1"/>
  <c r="E20" i="6"/>
  <c r="F6" i="4" s="1"/>
  <c r="E30" i="5"/>
  <c r="F7" i="4" s="1"/>
  <c r="F9" i="4" l="1"/>
  <c r="F20" i="6"/>
  <c r="G6" i="4" s="1"/>
  <c r="F30" i="5" l="1"/>
  <c r="G7" i="4" s="1"/>
  <c r="G9" i="4" s="1"/>
  <c r="G20" i="6"/>
  <c r="H6" i="4" s="1"/>
  <c r="G30" i="5"/>
  <c r="H7" i="4" s="1"/>
  <c r="H9" i="4" l="1"/>
  <c r="H20" i="6"/>
  <c r="I6" i="4" s="1"/>
  <c r="H30" i="5"/>
  <c r="I7" i="4" s="1"/>
  <c r="I9" i="4" s="1"/>
  <c r="I20" i="6" l="1"/>
  <c r="J6" i="4" s="1"/>
  <c r="I30" i="5"/>
  <c r="J7" i="4" s="1"/>
  <c r="J9" i="4" l="1"/>
  <c r="J20" i="6"/>
  <c r="K6" i="4" s="1"/>
  <c r="J30" i="5"/>
  <c r="K7" i="4" s="1"/>
  <c r="K9" i="4" l="1"/>
  <c r="K20" i="6"/>
  <c r="L6" i="4" s="1"/>
  <c r="K30" i="5"/>
  <c r="L7" i="4" s="1"/>
  <c r="L9" i="4" s="1"/>
  <c r="L20" i="6" l="1"/>
  <c r="M6" i="4" s="1"/>
  <c r="L30" i="5"/>
  <c r="M7" i="4" s="1"/>
  <c r="M9" i="4" l="1"/>
  <c r="M20" i="6"/>
  <c r="N6" i="4" s="1"/>
  <c r="M30" i="5"/>
  <c r="N7" i="4" s="1"/>
  <c r="N9" i="4" l="1"/>
  <c r="N20" i="6"/>
  <c r="O6" i="4" s="1"/>
  <c r="N30" i="5"/>
  <c r="O7" i="4" s="1"/>
  <c r="O9" i="4" l="1"/>
  <c r="O20" i="6"/>
  <c r="P6" i="4" s="1"/>
  <c r="O30" i="5"/>
  <c r="P7" i="4" s="1"/>
  <c r="P9" i="4" l="1"/>
  <c r="P20" i="6"/>
  <c r="Q6" i="4" s="1"/>
  <c r="P30" i="5"/>
  <c r="Q7" i="4" s="1"/>
  <c r="Q9" i="4" l="1"/>
  <c r="Q20" i="6"/>
  <c r="R6" i="4" s="1"/>
  <c r="Q30" i="5"/>
  <c r="R7" i="4" s="1"/>
  <c r="R9" i="4" l="1"/>
  <c r="R20" i="6"/>
  <c r="S6" i="4" s="1"/>
  <c r="R30" i="5"/>
  <c r="S7" i="4" s="1"/>
  <c r="S9" i="4" s="1"/>
  <c r="S20" i="6" l="1"/>
  <c r="T6" i="4" s="1"/>
  <c r="S30" i="5"/>
  <c r="T7" i="4" s="1"/>
  <c r="T9" i="4" l="1"/>
  <c r="U18" i="6" l="1"/>
  <c r="U17" i="6"/>
  <c r="U10" i="6"/>
  <c r="U9" i="6"/>
  <c r="U8" i="6"/>
  <c r="U14" i="6"/>
  <c r="U7" i="6"/>
  <c r="U11" i="6"/>
  <c r="U15" i="6"/>
  <c r="U6" i="6"/>
  <c r="U5" i="6"/>
  <c r="U16" i="6"/>
  <c r="U4" i="6"/>
  <c r="U12" i="6"/>
  <c r="U13" i="6"/>
  <c r="U20" i="6" l="1"/>
  <c r="E9" i="4" l="1"/>
  <c r="V15" i="6" l="1"/>
  <c r="V16" i="6"/>
  <c r="V8" i="6"/>
  <c r="V10" i="6"/>
  <c r="V9" i="6"/>
  <c r="V14" i="6"/>
  <c r="V7" i="6"/>
  <c r="V17" i="6"/>
  <c r="V11" i="6"/>
  <c r="V12" i="6"/>
  <c r="V5" i="6"/>
  <c r="V6" i="6"/>
  <c r="V18" i="6"/>
  <c r="V4" i="6"/>
  <c r="V13" i="6"/>
  <c r="C9" i="4" l="1"/>
  <c r="C12" i="4" l="1"/>
  <c r="D11" i="4" s="1"/>
  <c r="D12" i="4" s="1"/>
  <c r="E11" i="4" s="1"/>
  <c r="E12" i="4" s="1"/>
  <c r="F11" i="4" s="1"/>
  <c r="F12" i="4" s="1"/>
  <c r="G11" i="4" s="1"/>
  <c r="G12" i="4" s="1"/>
  <c r="H11" i="4" s="1"/>
  <c r="H12" i="4" s="1"/>
  <c r="I11" i="4" s="1"/>
  <c r="I12" i="4" s="1"/>
  <c r="J11" i="4" s="1"/>
  <c r="J12" i="4" s="1"/>
  <c r="K11" i="4" s="1"/>
  <c r="K12" i="4" s="1"/>
  <c r="L11" i="4" s="1"/>
  <c r="L12" i="4" s="1"/>
  <c r="M11" i="4" s="1"/>
  <c r="M12" i="4" s="1"/>
  <c r="N11" i="4" s="1"/>
  <c r="N12" i="4" s="1"/>
  <c r="O11" i="4" s="1"/>
  <c r="O12" i="4" s="1"/>
  <c r="P11" i="4" s="1"/>
  <c r="P12" i="4" s="1"/>
  <c r="Q11" i="4" s="1"/>
  <c r="Q12" i="4" s="1"/>
  <c r="R11" i="4" s="1"/>
  <c r="R12" i="4" s="1"/>
  <c r="S11" i="4" s="1"/>
  <c r="S12" i="4" s="1"/>
  <c r="T11" i="4" s="1"/>
  <c r="T12" i="4" s="1"/>
</calcChain>
</file>

<file path=xl/sharedStrings.xml><?xml version="1.0" encoding="utf-8"?>
<sst xmlns="http://schemas.openxmlformats.org/spreadsheetml/2006/main" count="127" uniqueCount="72">
  <si>
    <t>Cash outflow</t>
  </si>
  <si>
    <t>Vendor</t>
  </si>
  <si>
    <t>Cash inflow</t>
  </si>
  <si>
    <t>Summary</t>
  </si>
  <si>
    <t>Net cash flow</t>
  </si>
  <si>
    <t>Ending cash balance</t>
  </si>
  <si>
    <t>Beginning cash balance</t>
  </si>
  <si>
    <t>Customer</t>
  </si>
  <si>
    <t>Rent</t>
  </si>
  <si>
    <t>CURRENT SITUATION</t>
  </si>
  <si>
    <t>Grand Total</t>
  </si>
  <si>
    <t>Step 1:</t>
  </si>
  <si>
    <t>Step 2:</t>
  </si>
  <si>
    <t>Step 3:</t>
  </si>
  <si>
    <t>Step 4:</t>
  </si>
  <si>
    <t>Step 5:</t>
  </si>
  <si>
    <t>Step 6:</t>
  </si>
  <si>
    <t>Payroll</t>
  </si>
  <si>
    <t>2019 Total</t>
  </si>
  <si>
    <t>2020 YTD</t>
  </si>
  <si>
    <t>Customer 1</t>
  </si>
  <si>
    <t>Customer 2</t>
  </si>
  <si>
    <t>Customer 3</t>
  </si>
  <si>
    <t>Customer 4</t>
  </si>
  <si>
    <t>Customer 5</t>
  </si>
  <si>
    <t>Customer 6</t>
  </si>
  <si>
    <t>Customer 7</t>
  </si>
  <si>
    <t>Customer 8</t>
  </si>
  <si>
    <t>Customer 9</t>
  </si>
  <si>
    <t>Customer 10</t>
  </si>
  <si>
    <t>Customer 11</t>
  </si>
  <si>
    <t>Customer 12</t>
  </si>
  <si>
    <t>Customer 13</t>
  </si>
  <si>
    <t>Customer 14</t>
  </si>
  <si>
    <t>Customer 15</t>
  </si>
  <si>
    <t>Vendor 7</t>
  </si>
  <si>
    <t>Vendor 8</t>
  </si>
  <si>
    <t>Vendor 9</t>
  </si>
  <si>
    <t>Vendor 10</t>
  </si>
  <si>
    <t>Vendor 11</t>
  </si>
  <si>
    <t>Vendor 12</t>
  </si>
  <si>
    <t>Vendor 13</t>
  </si>
  <si>
    <t>Vendor 14</t>
  </si>
  <si>
    <t>Vendor 15</t>
  </si>
  <si>
    <t>Vendor 16</t>
  </si>
  <si>
    <t>Vendor 17</t>
  </si>
  <si>
    <t>Vendor 18</t>
  </si>
  <si>
    <t>Vendor 19</t>
  </si>
  <si>
    <t>Vendor 20</t>
  </si>
  <si>
    <t>Vendor 21</t>
  </si>
  <si>
    <t>Vendor 22</t>
  </si>
  <si>
    <t>Vendor 23</t>
  </si>
  <si>
    <t>Vendor 24</t>
  </si>
  <si>
    <t>Vendor 25</t>
  </si>
  <si>
    <t>Insurance</t>
  </si>
  <si>
    <t>Utilities</t>
  </si>
  <si>
    <t>Materials</t>
  </si>
  <si>
    <t>Supplies</t>
  </si>
  <si>
    <t>Weekly Cash Flow Template</t>
  </si>
  <si>
    <t>Forecast</t>
  </si>
  <si>
    <t>Actual</t>
  </si>
  <si>
    <t>On Summary page, insert bank balance in first period</t>
  </si>
  <si>
    <t>On Cash Outflow tab, enter amounts in accounts payable for vendors and other outflows such as loan payments in the weekly column that corresponds with the due date</t>
  </si>
  <si>
    <t>On the Cash Inflow tab, enter the amounts in accounts receivable for customers and any other inflows such as partner contributions in the weekly column that corresponds with the due date</t>
  </si>
  <si>
    <t>Review the summary and examine future cash positions</t>
  </si>
  <si>
    <t>Each week, update the prior weeks for actuals in the Cash Outflow &amp; Cash Inflow tabs and reconcile the inflows &amp; outflows to the bank statement</t>
  </si>
  <si>
    <t>Revise future inflows &amp; outflows weekly</t>
  </si>
  <si>
    <t xml:space="preserve">Instructions on how to use this template. </t>
  </si>
  <si>
    <t>Visit website: https://signatureanalytics.com/contact-us/</t>
  </si>
  <si>
    <t>Email us: info@signatureanalytics.com</t>
  </si>
  <si>
    <t>Call us: 1-888-284-3842</t>
  </si>
  <si>
    <t xml:space="preserve">We strongly believe that visibility into future cash flows, along with good numbers and broader business advisory are critical to making decisions in situations like the one we are in now. We have a team of CFO’s and accounting professionals with expertise to help you and business owners in Southern California immediately. If you need further guidance into using this tool or creating a 13-week cash flow forecast, please don't hesitate to contact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</si>
</sst>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6" x14ac:knownFonts="1">
    <font>
      <sz val="11"/>
      <color theme="1"/>
      <name val="Calibri"/>
      <family val="2"/>
      <scheme val="minor"/>
    </font>
    <font>
      <sz val="12"/>
      <color theme="1"/>
      <name val="Calibri"/>
      <family val="2"/>
      <scheme val="minor"/>
    </font>
    <font>
      <sz val="11"/>
      <color theme="1"/>
      <name val="Calibri"/>
      <family val="2"/>
      <scheme val="minor"/>
    </font>
    <font>
      <sz val="9"/>
      <color theme="1"/>
      <name val="Calibri"/>
      <family val="2"/>
      <scheme val="minor"/>
    </font>
    <font>
      <sz val="9"/>
      <color theme="1"/>
      <name val="Calibri"/>
      <family val="2"/>
      <scheme val="minor"/>
    </font>
    <font>
      <sz val="11"/>
      <color indexed="8"/>
      <name val="Calibri"/>
      <family val="2"/>
      <scheme val="minor"/>
    </font>
    <font>
      <sz val="8"/>
      <color theme="1" tint="0.249977111117893"/>
      <name val="Calibri"/>
      <family val="2"/>
      <scheme val="minor"/>
    </font>
    <font>
      <b/>
      <sz val="11"/>
      <color theme="1" tint="0.249977111117893"/>
      <name val="Calibri"/>
      <family val="2"/>
      <scheme val="minor"/>
    </font>
    <font>
      <sz val="8"/>
      <name val="Calibri"/>
      <family val="2"/>
      <scheme val="minor"/>
    </font>
    <font>
      <sz val="14"/>
      <color theme="1" tint="0.249977111117893"/>
      <name val="Calibri"/>
      <family val="2"/>
      <scheme val="minor"/>
    </font>
    <font>
      <b/>
      <sz val="14"/>
      <color theme="1" tint="0.249977111117893"/>
      <name val="Calibri"/>
      <family val="2"/>
      <scheme val="minor"/>
    </font>
    <font>
      <b/>
      <sz val="18"/>
      <color theme="1" tint="0.249977111117893"/>
      <name val="Calibri"/>
      <family val="2"/>
      <scheme val="minor"/>
    </font>
    <font>
      <sz val="11"/>
      <color theme="1" tint="0.249977111117893"/>
      <name val="Calibri"/>
      <family val="2"/>
      <scheme val="minor"/>
    </font>
    <font>
      <b/>
      <sz val="16"/>
      <color theme="1" tint="0.249977111117893"/>
      <name val="Calibri"/>
      <family val="2"/>
      <scheme val="minor"/>
    </font>
    <font>
      <sz val="16"/>
      <color theme="1" tint="0.249977111117893"/>
      <name val="Calibri"/>
      <family val="2"/>
      <scheme val="minor"/>
    </font>
    <font>
      <b/>
      <sz val="12"/>
      <color theme="1" tint="0.249977111117893"/>
      <name val="Calibri"/>
      <family val="2"/>
      <scheme val="minor"/>
    </font>
    <font>
      <b/>
      <sz val="16"/>
      <color theme="1"/>
      <name val="Calibri"/>
      <family val="2"/>
      <scheme val="minor"/>
    </font>
    <font>
      <b/>
      <sz val="12"/>
      <name val="Calibri"/>
      <family val="2"/>
      <scheme val="minor"/>
    </font>
    <font>
      <sz val="11"/>
      <name val="Calibri"/>
      <family val="2"/>
      <scheme val="minor"/>
    </font>
    <font>
      <sz val="16"/>
      <color theme="1"/>
      <name val="Calibri"/>
      <family val="2"/>
      <scheme val="minor"/>
    </font>
    <font>
      <b/>
      <sz val="14"/>
      <name val="Calibri"/>
      <family val="2"/>
      <scheme val="minor"/>
    </font>
    <font>
      <sz val="14"/>
      <color theme="1"/>
      <name val="Calibri"/>
      <family val="2"/>
      <scheme val="minor"/>
    </font>
    <font>
      <b/>
      <sz val="11"/>
      <name val="Calibri"/>
      <family val="2"/>
      <scheme val="minor"/>
    </font>
    <font>
      <u/>
      <sz val="11"/>
      <color theme="10"/>
      <name val="Calibri"/>
      <family val="2"/>
      <scheme val="minor"/>
    </font>
    <font>
      <b/>
      <u/>
      <sz val="14"/>
      <color theme="10"/>
      <name val="Calibri"/>
      <family val="2"/>
      <scheme val="minor"/>
    </font>
    <font>
      <b/>
      <sz val="14"/>
      <color theme="0" tint="-0.499984740745262"/>
      <name val="Calibri"/>
      <family val="2"/>
      <scheme val="minor"/>
    </font>
  </fonts>
  <fills count="8">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1">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5">
    <xf numFmtId="0" fontId="0" fillId="0" borderId="0"/>
    <xf numFmtId="43" fontId="2" fillId="0" borderId="0" applyFont="0" applyFill="0" applyBorder="0" applyAlignment="0" applyProtection="0"/>
    <xf numFmtId="0" fontId="5" fillId="0" borderId="0"/>
    <xf numFmtId="43" fontId="5" fillId="0" borderId="0" applyFont="0" applyFill="0" applyBorder="0" applyAlignment="0" applyProtection="0"/>
    <xf numFmtId="0" fontId="23" fillId="0" borderId="0" applyNumberFormat="0" applyFill="0" applyBorder="0" applyAlignment="0" applyProtection="0"/>
  </cellStyleXfs>
  <cellXfs count="59">
    <xf numFmtId="0" fontId="0" fillId="0" borderId="0" xfId="0"/>
    <xf numFmtId="0" fontId="3" fillId="0" borderId="0" xfId="0" applyFont="1"/>
    <xf numFmtId="0" fontId="4" fillId="0" borderId="0" xfId="0" applyFont="1"/>
    <xf numFmtId="43" fontId="6" fillId="0" borderId="0" xfId="1" applyFont="1"/>
    <xf numFmtId="0" fontId="7" fillId="0" borderId="0" xfId="0" applyFont="1"/>
    <xf numFmtId="0" fontId="9" fillId="7" borderId="0" xfId="0" applyFont="1" applyFill="1"/>
    <xf numFmtId="0" fontId="9" fillId="7" borderId="0" xfId="0" applyFont="1" applyFill="1" applyAlignment="1">
      <alignment wrapText="1"/>
    </xf>
    <xf numFmtId="0" fontId="10" fillId="7" borderId="0" xfId="0" applyFont="1" applyFill="1"/>
    <xf numFmtId="0" fontId="9" fillId="7" borderId="0" xfId="0" applyFont="1" applyFill="1" applyAlignment="1"/>
    <xf numFmtId="0" fontId="11" fillId="7" borderId="0" xfId="0" applyFont="1" applyFill="1"/>
    <xf numFmtId="0" fontId="11" fillId="7" borderId="0" xfId="0" applyFont="1" applyFill="1" applyAlignment="1">
      <alignment wrapText="1"/>
    </xf>
    <xf numFmtId="0" fontId="12" fillId="0" borderId="0" xfId="0" applyFont="1"/>
    <xf numFmtId="164" fontId="12" fillId="0" borderId="0" xfId="1" applyNumberFormat="1" applyFont="1"/>
    <xf numFmtId="164" fontId="12" fillId="0" borderId="2" xfId="1" applyNumberFormat="1" applyFont="1" applyBorder="1"/>
    <xf numFmtId="164" fontId="7" fillId="6" borderId="9" xfId="1" applyNumberFormat="1" applyFont="1" applyFill="1" applyBorder="1"/>
    <xf numFmtId="164" fontId="7" fillId="0" borderId="10" xfId="1" applyNumberFormat="1" applyFont="1" applyBorder="1"/>
    <xf numFmtId="164" fontId="7" fillId="0" borderId="1" xfId="1" applyNumberFormat="1" applyFont="1" applyBorder="1"/>
    <xf numFmtId="0" fontId="15" fillId="4"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10" fillId="4" borderId="4" xfId="0" applyFont="1" applyFill="1" applyBorder="1" applyAlignment="1">
      <alignment horizontal="center" vertical="center"/>
    </xf>
    <xf numFmtId="0" fontId="9" fillId="3" borderId="0" xfId="0" applyFont="1" applyFill="1" applyAlignment="1">
      <alignment horizontal="center" vertical="center"/>
    </xf>
    <xf numFmtId="0" fontId="12" fillId="3" borderId="6" xfId="0" applyFont="1" applyFill="1" applyBorder="1" applyAlignment="1">
      <alignment horizontal="center"/>
    </xf>
    <xf numFmtId="0" fontId="12" fillId="3" borderId="8" xfId="0" applyFont="1" applyFill="1" applyBorder="1" applyAlignment="1">
      <alignment horizontal="center"/>
    </xf>
    <xf numFmtId="15" fontId="7" fillId="4" borderId="7" xfId="0" applyNumberFormat="1" applyFont="1" applyFill="1" applyBorder="1" applyAlignment="1">
      <alignment horizontal="center"/>
    </xf>
    <xf numFmtId="0" fontId="12" fillId="3" borderId="0" xfId="0" applyFont="1" applyFill="1" applyAlignment="1">
      <alignment horizontal="center"/>
    </xf>
    <xf numFmtId="0" fontId="4" fillId="7" borderId="0" xfId="0" applyFont="1" applyFill="1"/>
    <xf numFmtId="0" fontId="17" fillId="3" borderId="3" xfId="0" applyFont="1" applyFill="1" applyBorder="1" applyAlignment="1">
      <alignment horizontal="center" vertical="center"/>
    </xf>
    <xf numFmtId="0" fontId="1" fillId="0" borderId="0" xfId="0" applyFont="1" applyAlignment="1">
      <alignment vertical="center"/>
    </xf>
    <xf numFmtId="0" fontId="17" fillId="3" borderId="6" xfId="0" applyFont="1" applyFill="1" applyBorder="1" applyAlignment="1">
      <alignment horizontal="center" vertical="center"/>
    </xf>
    <xf numFmtId="15" fontId="15" fillId="4" borderId="7" xfId="0" applyNumberFormat="1" applyFont="1" applyFill="1" applyBorder="1" applyAlignment="1">
      <alignment horizontal="center" vertical="center"/>
    </xf>
    <xf numFmtId="43" fontId="5" fillId="0" borderId="0" xfId="0" applyNumberFormat="1" applyFont="1" applyAlignment="1">
      <alignment horizontal="left" wrapText="1"/>
    </xf>
    <xf numFmtId="164" fontId="0" fillId="0" borderId="0" xfId="1" applyNumberFormat="1" applyFont="1"/>
    <xf numFmtId="0" fontId="0" fillId="0" borderId="0" xfId="0" applyFont="1"/>
    <xf numFmtId="0" fontId="0" fillId="2" borderId="0" xfId="0" applyFont="1" applyFill="1"/>
    <xf numFmtId="0" fontId="0" fillId="0" borderId="1" xfId="0" applyFont="1" applyBorder="1"/>
    <xf numFmtId="164" fontId="18" fillId="0" borderId="1" xfId="1" applyNumberFormat="1" applyFont="1" applyBorder="1"/>
    <xf numFmtId="0" fontId="13" fillId="7" borderId="0" xfId="0" applyFont="1" applyFill="1"/>
    <xf numFmtId="0" fontId="14" fillId="7" borderId="0" xfId="0" applyFont="1" applyFill="1"/>
    <xf numFmtId="0" fontId="16" fillId="7" borderId="0" xfId="0" applyFont="1" applyFill="1"/>
    <xf numFmtId="0" fontId="3" fillId="7" borderId="0" xfId="0" applyFont="1" applyFill="1"/>
    <xf numFmtId="14" fontId="3" fillId="7" borderId="0" xfId="0" applyNumberFormat="1" applyFont="1" applyFill="1"/>
    <xf numFmtId="0" fontId="20" fillId="3" borderId="3" xfId="0" applyFont="1" applyFill="1" applyBorder="1" applyAlignment="1">
      <alignment horizontal="center" vertical="center"/>
    </xf>
    <xf numFmtId="0" fontId="21" fillId="0" borderId="0" xfId="0" applyFont="1" applyAlignment="1">
      <alignment vertical="center"/>
    </xf>
    <xf numFmtId="0" fontId="22" fillId="3" borderId="6" xfId="0" applyFont="1" applyFill="1" applyBorder="1" applyAlignment="1">
      <alignment horizontal="center" vertical="center"/>
    </xf>
    <xf numFmtId="15" fontId="7" fillId="4" borderId="7" xfId="0" applyNumberFormat="1" applyFont="1" applyFill="1" applyBorder="1" applyAlignment="1">
      <alignment horizontal="center" vertical="center"/>
    </xf>
    <xf numFmtId="0" fontId="0" fillId="0" borderId="0" xfId="0" applyFont="1" applyAlignment="1">
      <alignment vertical="center"/>
    </xf>
    <xf numFmtId="164" fontId="18" fillId="0" borderId="0" xfId="1" applyNumberFormat="1" applyFont="1"/>
    <xf numFmtId="1" fontId="0" fillId="0" borderId="0" xfId="0" applyNumberFormat="1" applyFont="1"/>
    <xf numFmtId="0" fontId="0" fillId="5" borderId="0" xfId="0" applyFont="1" applyFill="1"/>
    <xf numFmtId="164" fontId="0" fillId="2" borderId="0" xfId="1" applyNumberFormat="1" applyFont="1" applyFill="1"/>
    <xf numFmtId="164" fontId="0" fillId="0" borderId="1" xfId="1" applyNumberFormat="1" applyFont="1" applyBorder="1"/>
    <xf numFmtId="0" fontId="19" fillId="7" borderId="0" xfId="0" applyFont="1" applyFill="1"/>
    <xf numFmtId="0" fontId="10" fillId="7" borderId="0" xfId="0" applyFont="1" applyFill="1" applyAlignment="1">
      <alignment horizontal="right"/>
    </xf>
    <xf numFmtId="0" fontId="10" fillId="7" borderId="0" xfId="0" applyFont="1" applyFill="1" applyAlignment="1">
      <alignment vertical="center" wrapText="1"/>
    </xf>
    <xf numFmtId="0" fontId="24" fillId="7" borderId="0" xfId="4" applyFont="1" applyFill="1" applyAlignment="1"/>
    <xf numFmtId="0" fontId="24" fillId="7" borderId="0" xfId="4" applyFont="1" applyFill="1" applyAlignment="1">
      <alignment wrapText="1"/>
    </xf>
    <xf numFmtId="0" fontId="25" fillId="7" borderId="0" xfId="0" applyFont="1" applyFill="1"/>
    <xf numFmtId="49" fontId="10" fillId="7" borderId="0" xfId="0" applyNumberFormat="1" applyFont="1" applyFill="1" applyAlignment="1">
      <alignment vertical="center" wrapText="1"/>
    </xf>
  </cellXfs>
  <cellStyles count="5">
    <cellStyle name="Comma" xfId="1" builtinId="3"/>
    <cellStyle name="Comma 2" xfId="3" xr:uid="{00000000-0005-0000-0000-000001000000}"/>
    <cellStyle name="Hyperlink" xfId="4"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2832100</xdr:colOff>
      <xdr:row>0</xdr:row>
      <xdr:rowOff>1142144</xdr:rowOff>
    </xdr:to>
    <xdr:pic>
      <xdr:nvPicPr>
        <xdr:cNvPr id="3" name="Picture 2">
          <a:extLst>
            <a:ext uri="{FF2B5EF4-FFF2-40B4-BE49-F238E27FC236}">
              <a16:creationId xmlns:a16="http://schemas.microsoft.com/office/drawing/2014/main" id="{80F5E2AB-CA8F-8845-A003-D5257271C6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05200" cy="1142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1079500</xdr:colOff>
      <xdr:row>0</xdr:row>
      <xdr:rowOff>1142144</xdr:rowOff>
    </xdr:to>
    <xdr:pic>
      <xdr:nvPicPr>
        <xdr:cNvPr id="2" name="Picture 1">
          <a:extLst>
            <a:ext uri="{FF2B5EF4-FFF2-40B4-BE49-F238E27FC236}">
              <a16:creationId xmlns:a16="http://schemas.microsoft.com/office/drawing/2014/main" id="{8AA421F3-AC5D-8A43-9D6D-13ABCEBF8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05200" cy="11421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546100</xdr:colOff>
      <xdr:row>0</xdr:row>
      <xdr:rowOff>1142144</xdr:rowOff>
    </xdr:to>
    <xdr:pic>
      <xdr:nvPicPr>
        <xdr:cNvPr id="2" name="Picture 1">
          <a:extLst>
            <a:ext uri="{FF2B5EF4-FFF2-40B4-BE49-F238E27FC236}">
              <a16:creationId xmlns:a16="http://schemas.microsoft.com/office/drawing/2014/main" id="{564E9FEB-B5EF-634A-BBCA-72EF45FEDB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05200" cy="11421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850900</xdr:colOff>
      <xdr:row>0</xdr:row>
      <xdr:rowOff>1142144</xdr:rowOff>
    </xdr:to>
    <xdr:pic>
      <xdr:nvPicPr>
        <xdr:cNvPr id="2" name="Picture 1">
          <a:extLst>
            <a:ext uri="{FF2B5EF4-FFF2-40B4-BE49-F238E27FC236}">
              <a16:creationId xmlns:a16="http://schemas.microsoft.com/office/drawing/2014/main" id="{4A981A81-E4A8-F34A-83DD-EC22ADD872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05200" cy="1142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3ca%20href=%22tel:1-888-248-3842%22%3e11-888-248-3842%3c/a%3e" TargetMode="External"/><Relationship Id="rId2" Type="http://schemas.openxmlformats.org/officeDocument/2006/relationships/hyperlink" Target="mailto:info@signatureanalytics.com" TargetMode="External"/><Relationship Id="rId1" Type="http://schemas.openxmlformats.org/officeDocument/2006/relationships/hyperlink" Target="https://signatureanalytics.com/contact-u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2D92D-5B71-4DFD-9DB1-10025DC9F46E}">
  <dimension ref="A1:B17"/>
  <sheetViews>
    <sheetView tabSelected="1" zoomScaleNormal="100" workbookViewId="0">
      <selection activeCell="A24" sqref="A24"/>
    </sheetView>
  </sheetViews>
  <sheetFormatPr baseColWidth="10" defaultColWidth="8.83203125" defaultRowHeight="19" x14ac:dyDescent="0.25"/>
  <cols>
    <col min="1" max="1" width="8.83203125" style="5" customWidth="1"/>
    <col min="2" max="2" width="143" style="6" customWidth="1"/>
    <col min="3" max="16384" width="8.83203125" style="5"/>
  </cols>
  <sheetData>
    <row r="1" spans="1:2" ht="106" customHeight="1" x14ac:dyDescent="0.25"/>
    <row r="2" spans="1:2" s="7" customFormat="1" ht="24" x14ac:dyDescent="0.3">
      <c r="A2" s="9" t="s">
        <v>58</v>
      </c>
      <c r="B2" s="10"/>
    </row>
    <row r="4" spans="1:2" x14ac:dyDescent="0.25">
      <c r="A4" s="57" t="s">
        <v>67</v>
      </c>
    </row>
    <row r="6" spans="1:2" x14ac:dyDescent="0.25">
      <c r="A6" s="5" t="s">
        <v>11</v>
      </c>
      <c r="B6" s="8" t="s">
        <v>61</v>
      </c>
    </row>
    <row r="7" spans="1:2" x14ac:dyDescent="0.25">
      <c r="A7" s="5" t="s">
        <v>12</v>
      </c>
      <c r="B7" s="8" t="s">
        <v>62</v>
      </c>
    </row>
    <row r="8" spans="1:2" x14ac:dyDescent="0.25">
      <c r="A8" s="5" t="s">
        <v>13</v>
      </c>
      <c r="B8" s="8" t="s">
        <v>63</v>
      </c>
    </row>
    <row r="9" spans="1:2" x14ac:dyDescent="0.25">
      <c r="A9" s="5" t="s">
        <v>14</v>
      </c>
      <c r="B9" s="8" t="s">
        <v>64</v>
      </c>
    </row>
    <row r="10" spans="1:2" x14ac:dyDescent="0.25">
      <c r="A10" s="5" t="s">
        <v>15</v>
      </c>
      <c r="B10" s="8" t="s">
        <v>65</v>
      </c>
    </row>
    <row r="11" spans="1:2" x14ac:dyDescent="0.25">
      <c r="A11" s="5" t="s">
        <v>16</v>
      </c>
      <c r="B11" s="8" t="s">
        <v>66</v>
      </c>
    </row>
    <row r="12" spans="1:2" x14ac:dyDescent="0.25">
      <c r="B12" s="8"/>
    </row>
    <row r="13" spans="1:2" s="7" customFormat="1" ht="80" x14ac:dyDescent="0.25">
      <c r="A13" s="53"/>
      <c r="B13" s="58" t="s">
        <v>71</v>
      </c>
    </row>
    <row r="14" spans="1:2" s="7" customFormat="1" x14ac:dyDescent="0.25">
      <c r="A14" s="53"/>
      <c r="B14" s="54"/>
    </row>
    <row r="15" spans="1:2" s="7" customFormat="1" x14ac:dyDescent="0.25">
      <c r="B15" s="55" t="s">
        <v>68</v>
      </c>
    </row>
    <row r="16" spans="1:2" s="7" customFormat="1" ht="20" x14ac:dyDescent="0.25">
      <c r="B16" s="56" t="s">
        <v>69</v>
      </c>
    </row>
    <row r="17" spans="2:2" s="7" customFormat="1" ht="20" x14ac:dyDescent="0.25">
      <c r="B17" s="56" t="s">
        <v>70</v>
      </c>
    </row>
  </sheetData>
  <hyperlinks>
    <hyperlink ref="B15" r:id="rId1" xr:uid="{5F884D91-6F80-F941-ACB0-425D0DE5FCC6}"/>
    <hyperlink ref="B16" r:id="rId2" xr:uid="{5C329D2F-48E4-634D-827B-3D3D89D65C09}"/>
    <hyperlink ref="B17" r:id="rId3" xr:uid="{5395C666-6A0B-1E4B-94BE-AAC0F0D78C56}"/>
  </hyperlinks>
  <pageMargins left="0.7" right="0.7" top="0.75" bottom="0.75" header="0.3" footer="0.3"/>
  <pageSetup scale="66" orientation="landscape" r:id="rId4"/>
  <headerFooter>
    <oddHeader>&amp;R&amp;G</oddHead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T13"/>
  <sheetViews>
    <sheetView zoomScaleNormal="100" zoomScaleSheetLayoutView="100" workbookViewId="0">
      <pane xSplit="2" ySplit="4" topLeftCell="C5" activePane="bottomRight" state="frozen"/>
      <selection pane="topRight" activeCell="C1" sqref="C1"/>
      <selection pane="bottomLeft" activeCell="A6" sqref="A6"/>
      <selection pane="bottomRight" activeCell="B7" sqref="B7"/>
    </sheetView>
  </sheetViews>
  <sheetFormatPr baseColWidth="10" defaultColWidth="11.83203125" defaultRowHeight="12" x14ac:dyDescent="0.15"/>
  <cols>
    <col min="1" max="1" width="11.83203125" style="2"/>
    <col min="2" max="2" width="20" style="2" customWidth="1"/>
    <col min="3" max="20" width="23.83203125" style="2" customWidth="1"/>
    <col min="21" max="16384" width="11.83203125" style="2"/>
  </cols>
  <sheetData>
    <row r="1" spans="1:20" s="26" customFormat="1" ht="101" customHeight="1" x14ac:dyDescent="0.15"/>
    <row r="2" spans="1:20" s="38" customFormat="1" ht="22" thickBot="1" x14ac:dyDescent="0.3">
      <c r="A2" s="37" t="s">
        <v>3</v>
      </c>
    </row>
    <row r="3" spans="1:20" s="21" customFormat="1" ht="19" x14ac:dyDescent="0.2">
      <c r="A3" s="18"/>
      <c r="B3" s="19"/>
      <c r="C3" s="20" t="s">
        <v>60</v>
      </c>
      <c r="D3" s="20" t="s">
        <v>59</v>
      </c>
      <c r="E3" s="20" t="s">
        <v>59</v>
      </c>
      <c r="F3" s="20" t="s">
        <v>59</v>
      </c>
      <c r="G3" s="20" t="s">
        <v>59</v>
      </c>
      <c r="H3" s="20" t="s">
        <v>59</v>
      </c>
      <c r="I3" s="20" t="s">
        <v>59</v>
      </c>
      <c r="J3" s="20" t="s">
        <v>59</v>
      </c>
      <c r="K3" s="20" t="s">
        <v>59</v>
      </c>
      <c r="L3" s="20" t="s">
        <v>59</v>
      </c>
      <c r="M3" s="20" t="s">
        <v>59</v>
      </c>
      <c r="N3" s="20" t="s">
        <v>59</v>
      </c>
      <c r="O3" s="20" t="s">
        <v>59</v>
      </c>
      <c r="P3" s="20" t="s">
        <v>59</v>
      </c>
      <c r="Q3" s="20" t="s">
        <v>59</v>
      </c>
      <c r="R3" s="20" t="s">
        <v>59</v>
      </c>
      <c r="S3" s="20" t="s">
        <v>59</v>
      </c>
      <c r="T3" s="20" t="s">
        <v>59</v>
      </c>
    </row>
    <row r="4" spans="1:20" s="25" customFormat="1" ht="13.5" customHeight="1" thickBot="1" x14ac:dyDescent="0.25">
      <c r="A4" s="22"/>
      <c r="B4" s="23" t="s">
        <v>9</v>
      </c>
      <c r="C4" s="24">
        <v>43892</v>
      </c>
      <c r="D4" s="24">
        <f t="shared" ref="D4:O4" si="0">C4+7</f>
        <v>43899</v>
      </c>
      <c r="E4" s="24">
        <f t="shared" si="0"/>
        <v>43906</v>
      </c>
      <c r="F4" s="24">
        <f t="shared" si="0"/>
        <v>43913</v>
      </c>
      <c r="G4" s="24">
        <f t="shared" si="0"/>
        <v>43920</v>
      </c>
      <c r="H4" s="24">
        <f t="shared" si="0"/>
        <v>43927</v>
      </c>
      <c r="I4" s="24">
        <f t="shared" si="0"/>
        <v>43934</v>
      </c>
      <c r="J4" s="24">
        <f t="shared" si="0"/>
        <v>43941</v>
      </c>
      <c r="K4" s="24">
        <f t="shared" si="0"/>
        <v>43948</v>
      </c>
      <c r="L4" s="24">
        <f t="shared" si="0"/>
        <v>43955</v>
      </c>
      <c r="M4" s="24">
        <f t="shared" si="0"/>
        <v>43962</v>
      </c>
      <c r="N4" s="24">
        <f t="shared" si="0"/>
        <v>43969</v>
      </c>
      <c r="O4" s="24">
        <f t="shared" si="0"/>
        <v>43976</v>
      </c>
      <c r="P4" s="24">
        <f t="shared" ref="P4:T4" si="1">O4+7</f>
        <v>43983</v>
      </c>
      <c r="Q4" s="24">
        <f t="shared" si="1"/>
        <v>43990</v>
      </c>
      <c r="R4" s="24">
        <f t="shared" si="1"/>
        <v>43997</v>
      </c>
      <c r="S4" s="24">
        <f t="shared" si="1"/>
        <v>44004</v>
      </c>
      <c r="T4" s="24">
        <f t="shared" si="1"/>
        <v>44011</v>
      </c>
    </row>
    <row r="5" spans="1:20" s="11" customFormat="1" ht="15" x14ac:dyDescent="0.2"/>
    <row r="6" spans="1:20" s="11" customFormat="1" ht="15" x14ac:dyDescent="0.2">
      <c r="B6" s="11" t="s">
        <v>2</v>
      </c>
      <c r="C6" s="12">
        <f>'Cash Inflow'!B20</f>
        <v>25000</v>
      </c>
      <c r="D6" s="12">
        <f>'Cash Inflow'!C20</f>
        <v>3000</v>
      </c>
      <c r="E6" s="12">
        <f>'Cash Inflow'!D20</f>
        <v>1000</v>
      </c>
      <c r="F6" s="12">
        <f>'Cash Inflow'!E20</f>
        <v>15000</v>
      </c>
      <c r="G6" s="12">
        <f>'Cash Inflow'!F20</f>
        <v>25000</v>
      </c>
      <c r="H6" s="12">
        <f>'Cash Inflow'!G20</f>
        <v>20000</v>
      </c>
      <c r="I6" s="12">
        <f>'Cash Inflow'!H20</f>
        <v>0</v>
      </c>
      <c r="J6" s="12">
        <f>'Cash Inflow'!I20</f>
        <v>0</v>
      </c>
      <c r="K6" s="12">
        <f>'Cash Inflow'!J20</f>
        <v>0</v>
      </c>
      <c r="L6" s="12">
        <f>'Cash Inflow'!K20</f>
        <v>0</v>
      </c>
      <c r="M6" s="12">
        <f>'Cash Inflow'!L20</f>
        <v>0</v>
      </c>
      <c r="N6" s="12">
        <f>'Cash Inflow'!M20</f>
        <v>0</v>
      </c>
      <c r="O6" s="12">
        <f>'Cash Inflow'!N20</f>
        <v>0</v>
      </c>
      <c r="P6" s="12">
        <f>'Cash Inflow'!O20</f>
        <v>0</v>
      </c>
      <c r="Q6" s="12">
        <f>'Cash Inflow'!P20</f>
        <v>0</v>
      </c>
      <c r="R6" s="12">
        <f>'Cash Inflow'!Q20</f>
        <v>0</v>
      </c>
      <c r="S6" s="12">
        <f>'Cash Inflow'!R20</f>
        <v>0</v>
      </c>
      <c r="T6" s="12">
        <f>'Cash Inflow'!S20</f>
        <v>0</v>
      </c>
    </row>
    <row r="7" spans="1:20" s="11" customFormat="1" ht="15" x14ac:dyDescent="0.2">
      <c r="B7" s="11" t="s">
        <v>0</v>
      </c>
      <c r="C7" s="12">
        <f>-'Cash Outflow'!B30</f>
        <v>-52500</v>
      </c>
      <c r="D7" s="12">
        <f>-'Cash Outflow'!C30</f>
        <v>-3500</v>
      </c>
      <c r="E7" s="12">
        <f>-'Cash Outflow'!D30</f>
        <v>-37500</v>
      </c>
      <c r="F7" s="12">
        <f>-'Cash Outflow'!E30</f>
        <v>-2500</v>
      </c>
      <c r="G7" s="12">
        <f>-'Cash Outflow'!F30</f>
        <v>-52500</v>
      </c>
      <c r="H7" s="12">
        <f>-'Cash Outflow'!G30</f>
        <v>-3500</v>
      </c>
      <c r="I7" s="12">
        <f>-'Cash Outflow'!H30</f>
        <v>-37500</v>
      </c>
      <c r="J7" s="12">
        <f>-'Cash Outflow'!I30</f>
        <v>-2500</v>
      </c>
      <c r="K7" s="12">
        <f>-'Cash Outflow'!J30</f>
        <v>-52500</v>
      </c>
      <c r="L7" s="12">
        <f>-'Cash Outflow'!K30</f>
        <v>-3500</v>
      </c>
      <c r="M7" s="12">
        <f>-'Cash Outflow'!L30</f>
        <v>-37500</v>
      </c>
      <c r="N7" s="12">
        <f>-'Cash Outflow'!M30</f>
        <v>-2500</v>
      </c>
      <c r="O7" s="12">
        <f>-'Cash Outflow'!N30</f>
        <v>-37500</v>
      </c>
      <c r="P7" s="12">
        <f>-'Cash Outflow'!O30</f>
        <v>-17500</v>
      </c>
      <c r="Q7" s="12">
        <f>-'Cash Outflow'!P30</f>
        <v>-38500</v>
      </c>
      <c r="R7" s="12">
        <f>-'Cash Outflow'!Q30</f>
        <v>0</v>
      </c>
      <c r="S7" s="12">
        <f>-'Cash Outflow'!R30</f>
        <v>0</v>
      </c>
      <c r="T7" s="12">
        <f>-'Cash Outflow'!S30</f>
        <v>0</v>
      </c>
    </row>
    <row r="8" spans="1:20" s="11" customFormat="1" ht="15" x14ac:dyDescent="0.2"/>
    <row r="9" spans="1:20" s="11" customFormat="1" ht="15" x14ac:dyDescent="0.2">
      <c r="B9" s="11" t="s">
        <v>4</v>
      </c>
      <c r="C9" s="13">
        <f>SUM(C6:C8)</f>
        <v>-27500</v>
      </c>
      <c r="D9" s="13">
        <f t="shared" ref="D9:O9" si="2">SUM(D6:D8)</f>
        <v>-500</v>
      </c>
      <c r="E9" s="13">
        <f t="shared" si="2"/>
        <v>-36500</v>
      </c>
      <c r="F9" s="13">
        <f t="shared" si="2"/>
        <v>12500</v>
      </c>
      <c r="G9" s="13">
        <f t="shared" si="2"/>
        <v>-27500</v>
      </c>
      <c r="H9" s="13">
        <f t="shared" si="2"/>
        <v>16500</v>
      </c>
      <c r="I9" s="13">
        <f t="shared" si="2"/>
        <v>-37500</v>
      </c>
      <c r="J9" s="13">
        <f t="shared" si="2"/>
        <v>-2500</v>
      </c>
      <c r="K9" s="13">
        <f t="shared" si="2"/>
        <v>-52500</v>
      </c>
      <c r="L9" s="13">
        <f t="shared" si="2"/>
        <v>-3500</v>
      </c>
      <c r="M9" s="13">
        <f t="shared" si="2"/>
        <v>-37500</v>
      </c>
      <c r="N9" s="13">
        <f t="shared" si="2"/>
        <v>-2500</v>
      </c>
      <c r="O9" s="13">
        <f t="shared" si="2"/>
        <v>-37500</v>
      </c>
      <c r="P9" s="13">
        <f t="shared" ref="P9" si="3">SUM(P6:P8)</f>
        <v>-17500</v>
      </c>
      <c r="Q9" s="13">
        <f t="shared" ref="Q9" si="4">SUM(Q6:Q8)</f>
        <v>-38500</v>
      </c>
      <c r="R9" s="13">
        <f t="shared" ref="R9" si="5">SUM(R6:R8)</f>
        <v>0</v>
      </c>
      <c r="S9" s="13">
        <f t="shared" ref="S9" si="6">SUM(S6:S8)</f>
        <v>0</v>
      </c>
      <c r="T9" s="13">
        <f t="shared" ref="T9" si="7">SUM(T6:T8)</f>
        <v>0</v>
      </c>
    </row>
    <row r="10" spans="1:20" s="11" customFormat="1" ht="16" thickBot="1" x14ac:dyDescent="0.25"/>
    <row r="11" spans="1:20" s="11" customFormat="1" ht="16" thickBot="1" x14ac:dyDescent="0.25">
      <c r="B11" s="11" t="s">
        <v>6</v>
      </c>
      <c r="C11" s="14">
        <v>100000</v>
      </c>
      <c r="D11" s="12">
        <f t="shared" ref="D11:T11" si="8">C12</f>
        <v>72500</v>
      </c>
      <c r="E11" s="12">
        <f t="shared" si="8"/>
        <v>72000</v>
      </c>
      <c r="F11" s="12">
        <f t="shared" si="8"/>
        <v>35500</v>
      </c>
      <c r="G11" s="12">
        <f t="shared" si="8"/>
        <v>48000</v>
      </c>
      <c r="H11" s="12">
        <f t="shared" si="8"/>
        <v>20500</v>
      </c>
      <c r="I11" s="12">
        <f t="shared" si="8"/>
        <v>37000</v>
      </c>
      <c r="J11" s="12">
        <f t="shared" si="8"/>
        <v>-500</v>
      </c>
      <c r="K11" s="12">
        <f t="shared" si="8"/>
        <v>-3000</v>
      </c>
      <c r="L11" s="12">
        <f t="shared" si="8"/>
        <v>-55500</v>
      </c>
      <c r="M11" s="12">
        <f t="shared" si="8"/>
        <v>-59000</v>
      </c>
      <c r="N11" s="12">
        <f t="shared" si="8"/>
        <v>-96500</v>
      </c>
      <c r="O11" s="12">
        <f t="shared" si="8"/>
        <v>-99000</v>
      </c>
      <c r="P11" s="12">
        <f t="shared" si="8"/>
        <v>-136500</v>
      </c>
      <c r="Q11" s="12">
        <f t="shared" si="8"/>
        <v>-154000</v>
      </c>
      <c r="R11" s="12">
        <f t="shared" si="8"/>
        <v>-192500</v>
      </c>
      <c r="S11" s="12">
        <f t="shared" si="8"/>
        <v>-192500</v>
      </c>
      <c r="T11" s="12">
        <f t="shared" si="8"/>
        <v>-192500</v>
      </c>
    </row>
    <row r="12" spans="1:20" s="4" customFormat="1" ht="16" thickBot="1" x14ac:dyDescent="0.25">
      <c r="B12" s="4" t="s">
        <v>5</v>
      </c>
      <c r="C12" s="15">
        <f>C9+C11</f>
        <v>72500</v>
      </c>
      <c r="D12" s="16">
        <f t="shared" ref="D12:O12" si="9">D9+D11</f>
        <v>72000</v>
      </c>
      <c r="E12" s="16">
        <f t="shared" si="9"/>
        <v>35500</v>
      </c>
      <c r="F12" s="16">
        <f t="shared" si="9"/>
        <v>48000</v>
      </c>
      <c r="G12" s="16">
        <f t="shared" si="9"/>
        <v>20500</v>
      </c>
      <c r="H12" s="16">
        <f t="shared" si="9"/>
        <v>37000</v>
      </c>
      <c r="I12" s="16">
        <f t="shared" si="9"/>
        <v>-500</v>
      </c>
      <c r="J12" s="16">
        <f t="shared" si="9"/>
        <v>-3000</v>
      </c>
      <c r="K12" s="16">
        <f t="shared" si="9"/>
        <v>-55500</v>
      </c>
      <c r="L12" s="16">
        <f t="shared" si="9"/>
        <v>-59000</v>
      </c>
      <c r="M12" s="16">
        <f t="shared" si="9"/>
        <v>-96500</v>
      </c>
      <c r="N12" s="16">
        <f t="shared" si="9"/>
        <v>-99000</v>
      </c>
      <c r="O12" s="16">
        <f t="shared" si="9"/>
        <v>-136500</v>
      </c>
      <c r="P12" s="16">
        <f t="shared" ref="P12" si="10">P9+P11</f>
        <v>-154000</v>
      </c>
      <c r="Q12" s="16">
        <f t="shared" ref="Q12" si="11">Q9+Q11</f>
        <v>-192500</v>
      </c>
      <c r="R12" s="16">
        <f t="shared" ref="R12" si="12">R9+R11</f>
        <v>-192500</v>
      </c>
      <c r="S12" s="16">
        <f t="shared" ref="S12" si="13">S9+S11</f>
        <v>-192500</v>
      </c>
      <c r="T12" s="16">
        <f t="shared" ref="T12" si="14">T9+T11</f>
        <v>-192500</v>
      </c>
    </row>
    <row r="13" spans="1:20" s="3" customFormat="1" thickTop="1" x14ac:dyDescent="0.15"/>
  </sheetData>
  <pageMargins left="0.25" right="0.25" top="0.75" bottom="0.75" header="0.3" footer="0.3"/>
  <pageSetup scale="10" orientation="landscape" r:id="rId1"/>
  <headerFooter>
    <oddHeader>&amp;C&amp;18&amp;K01+024&amp;F&amp;R&amp;G</oddHeader>
    <oddFooter>&amp;L&amp;B Confidential&amp;B&amp;C&amp;D&amp;RPage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V21"/>
  <sheetViews>
    <sheetView zoomScaleNormal="100" workbookViewId="0">
      <pane xSplit="1" ySplit="3" topLeftCell="B4" activePane="bottomRight" state="frozen"/>
      <selection pane="topRight" activeCell="E1" sqref="E1"/>
      <selection pane="bottomLeft" activeCell="A5" sqref="A5"/>
      <selection pane="bottomRight" sqref="A1:XFD1"/>
    </sheetView>
  </sheetViews>
  <sheetFormatPr baseColWidth="10" defaultColWidth="9.1640625" defaultRowHeight="12" x14ac:dyDescent="0.15"/>
  <cols>
    <col min="1" max="1" width="20.6640625" style="1" bestFit="1" customWidth="1"/>
    <col min="2" max="2" width="18.1640625" style="1" customWidth="1"/>
    <col min="3" max="3" width="17" style="1" customWidth="1"/>
    <col min="4" max="6" width="17.83203125" style="1" customWidth="1"/>
    <col min="7" max="7" width="17.1640625" style="1" customWidth="1"/>
    <col min="8" max="10" width="18.1640625" style="1" customWidth="1"/>
    <col min="11" max="11" width="17" style="1" customWidth="1"/>
    <col min="12" max="14" width="17.83203125" style="1" customWidth="1"/>
    <col min="15" max="16" width="16.83203125" style="1" customWidth="1"/>
    <col min="17" max="19" width="17.83203125" style="1" customWidth="1"/>
    <col min="20" max="20" width="5.1640625" style="1" customWidth="1"/>
    <col min="21" max="21" width="14" style="1" hidden="1" customWidth="1"/>
    <col min="22" max="22" width="10.83203125" style="1" hidden="1" customWidth="1"/>
    <col min="23" max="16384" width="9.1640625" style="1"/>
  </cols>
  <sheetData>
    <row r="1" spans="1:22" s="40" customFormat="1" ht="115" customHeight="1" thickBot="1" x14ac:dyDescent="0.3">
      <c r="A1" s="39" t="s">
        <v>2</v>
      </c>
      <c r="U1" s="41">
        <v>43830</v>
      </c>
      <c r="V1" s="41">
        <f ca="1">TODAY()</f>
        <v>43907</v>
      </c>
    </row>
    <row r="2" spans="1:22" s="28" customFormat="1" ht="16" x14ac:dyDescent="0.2">
      <c r="A2" s="27"/>
      <c r="B2" s="17" t="s">
        <v>60</v>
      </c>
      <c r="C2" s="17" t="s">
        <v>59</v>
      </c>
      <c r="D2" s="17" t="s">
        <v>59</v>
      </c>
      <c r="E2" s="17" t="s">
        <v>59</v>
      </c>
      <c r="F2" s="17" t="s">
        <v>59</v>
      </c>
      <c r="G2" s="17" t="s">
        <v>59</v>
      </c>
      <c r="H2" s="17" t="s">
        <v>59</v>
      </c>
      <c r="I2" s="17" t="s">
        <v>59</v>
      </c>
      <c r="J2" s="17" t="s">
        <v>59</v>
      </c>
      <c r="K2" s="17" t="s">
        <v>59</v>
      </c>
      <c r="L2" s="17" t="s">
        <v>59</v>
      </c>
      <c r="M2" s="17" t="s">
        <v>59</v>
      </c>
      <c r="N2" s="17" t="s">
        <v>59</v>
      </c>
      <c r="O2" s="17" t="s">
        <v>59</v>
      </c>
      <c r="P2" s="17" t="s">
        <v>59</v>
      </c>
      <c r="Q2" s="17" t="s">
        <v>59</v>
      </c>
      <c r="R2" s="17" t="s">
        <v>59</v>
      </c>
      <c r="S2" s="17" t="s">
        <v>59</v>
      </c>
      <c r="U2" s="28" t="s">
        <v>18</v>
      </c>
      <c r="V2" s="28" t="s">
        <v>19</v>
      </c>
    </row>
    <row r="3" spans="1:22" s="28" customFormat="1" ht="17" thickBot="1" x14ac:dyDescent="0.25">
      <c r="A3" s="29" t="s">
        <v>7</v>
      </c>
      <c r="B3" s="30">
        <v>43892</v>
      </c>
      <c r="C3" s="30">
        <f>B3+7</f>
        <v>43899</v>
      </c>
      <c r="D3" s="30">
        <f t="shared" ref="D3:S3" si="0">C3+7</f>
        <v>43906</v>
      </c>
      <c r="E3" s="30">
        <f t="shared" si="0"/>
        <v>43913</v>
      </c>
      <c r="F3" s="30">
        <f t="shared" si="0"/>
        <v>43920</v>
      </c>
      <c r="G3" s="30">
        <f t="shared" si="0"/>
        <v>43927</v>
      </c>
      <c r="H3" s="30">
        <f t="shared" si="0"/>
        <v>43934</v>
      </c>
      <c r="I3" s="30">
        <f t="shared" si="0"/>
        <v>43941</v>
      </c>
      <c r="J3" s="30">
        <f t="shared" si="0"/>
        <v>43948</v>
      </c>
      <c r="K3" s="30">
        <f t="shared" si="0"/>
        <v>43955</v>
      </c>
      <c r="L3" s="30">
        <f t="shared" si="0"/>
        <v>43962</v>
      </c>
      <c r="M3" s="30">
        <f t="shared" si="0"/>
        <v>43969</v>
      </c>
      <c r="N3" s="30">
        <f t="shared" si="0"/>
        <v>43976</v>
      </c>
      <c r="O3" s="30">
        <f t="shared" si="0"/>
        <v>43983</v>
      </c>
      <c r="P3" s="30">
        <f t="shared" si="0"/>
        <v>43990</v>
      </c>
      <c r="Q3" s="30">
        <f t="shared" si="0"/>
        <v>43997</v>
      </c>
      <c r="R3" s="30">
        <f t="shared" si="0"/>
        <v>44004</v>
      </c>
      <c r="S3" s="30">
        <f t="shared" si="0"/>
        <v>44011</v>
      </c>
    </row>
    <row r="4" spans="1:22" s="33" customFormat="1" ht="16" x14ac:dyDescent="0.2">
      <c r="A4" s="31" t="s">
        <v>20</v>
      </c>
      <c r="B4" s="32">
        <v>25000</v>
      </c>
      <c r="C4" s="32"/>
      <c r="D4" s="32"/>
      <c r="E4" s="32"/>
      <c r="F4" s="32">
        <v>25000</v>
      </c>
      <c r="G4" s="32"/>
      <c r="H4" s="32"/>
      <c r="I4" s="32"/>
      <c r="J4" s="32"/>
      <c r="K4" s="32"/>
      <c r="L4" s="32"/>
      <c r="M4" s="32"/>
      <c r="N4" s="32"/>
      <c r="O4" s="32"/>
      <c r="P4" s="32"/>
      <c r="Q4" s="32"/>
      <c r="R4" s="32"/>
      <c r="S4" s="32"/>
      <c r="U4" s="32">
        <f t="shared" ref="U4:U18" si="1">SUM(C4:S4)</f>
        <v>25000</v>
      </c>
      <c r="V4" s="32">
        <f ca="1">SUMIFS(B4:T4,$B$3:T$3,"&lt;="&amp;$V$1,$B$3:T$3,"&gt;"&amp;$U$1)</f>
        <v>25000</v>
      </c>
    </row>
    <row r="5" spans="1:22" s="33" customFormat="1" ht="16" x14ac:dyDescent="0.2">
      <c r="A5" s="31" t="s">
        <v>21</v>
      </c>
      <c r="B5" s="32"/>
      <c r="C5" s="32">
        <v>3000</v>
      </c>
      <c r="D5" s="32"/>
      <c r="E5" s="32"/>
      <c r="F5" s="32"/>
      <c r="G5" s="32"/>
      <c r="H5" s="32"/>
      <c r="I5" s="32"/>
      <c r="J5" s="32"/>
      <c r="K5" s="32"/>
      <c r="L5" s="32"/>
      <c r="M5" s="32"/>
      <c r="N5" s="32"/>
      <c r="O5" s="32"/>
      <c r="P5" s="32"/>
      <c r="Q5" s="32"/>
      <c r="R5" s="32"/>
      <c r="S5" s="32"/>
      <c r="U5" s="32">
        <f t="shared" si="1"/>
        <v>3000</v>
      </c>
      <c r="V5" s="32">
        <f ca="1">SUMIFS(B5:T5,$B$3:T$3,"&lt;="&amp;$V$1,$B$3:T$3,"&gt;"&amp;$U$1)</f>
        <v>3000</v>
      </c>
    </row>
    <row r="6" spans="1:22" s="33" customFormat="1" ht="16" x14ac:dyDescent="0.2">
      <c r="A6" s="31" t="s">
        <v>22</v>
      </c>
      <c r="B6" s="32"/>
      <c r="C6" s="32"/>
      <c r="D6" s="32">
        <v>1000</v>
      </c>
      <c r="E6" s="32"/>
      <c r="F6" s="32"/>
      <c r="G6" s="32"/>
      <c r="H6" s="32"/>
      <c r="I6" s="32"/>
      <c r="J6" s="32"/>
      <c r="K6" s="32"/>
      <c r="L6" s="32"/>
      <c r="M6" s="32"/>
      <c r="N6" s="32"/>
      <c r="O6" s="32"/>
      <c r="P6" s="32"/>
      <c r="Q6" s="32"/>
      <c r="R6" s="32"/>
      <c r="S6" s="32"/>
      <c r="U6" s="32">
        <f t="shared" si="1"/>
        <v>1000</v>
      </c>
      <c r="V6" s="32">
        <f ca="1">SUMIFS(B6:T6,$B$3:T$3,"&lt;="&amp;$V$1,$B$3:T$3,"&gt;"&amp;$U$1)</f>
        <v>1000</v>
      </c>
    </row>
    <row r="7" spans="1:22" s="33" customFormat="1" ht="16" x14ac:dyDescent="0.2">
      <c r="A7" s="31" t="s">
        <v>23</v>
      </c>
      <c r="B7" s="32"/>
      <c r="C7" s="32"/>
      <c r="D7" s="32"/>
      <c r="E7" s="32">
        <v>15000</v>
      </c>
      <c r="F7" s="32"/>
      <c r="G7" s="32"/>
      <c r="H7" s="32"/>
      <c r="I7" s="32"/>
      <c r="J7" s="32"/>
      <c r="K7" s="32"/>
      <c r="L7" s="32"/>
      <c r="M7" s="32"/>
      <c r="N7" s="32"/>
      <c r="O7" s="32"/>
      <c r="P7" s="32"/>
      <c r="Q7" s="32"/>
      <c r="R7" s="32"/>
      <c r="S7" s="32"/>
      <c r="U7" s="32">
        <f t="shared" si="1"/>
        <v>15000</v>
      </c>
      <c r="V7" s="32">
        <f ca="1">SUMIFS(B7:T7,$B$3:T$3,"&lt;="&amp;$V$1,$B$3:T$3,"&gt;"&amp;$U$1)</f>
        <v>0</v>
      </c>
    </row>
    <row r="8" spans="1:22" s="33" customFormat="1" ht="16" x14ac:dyDescent="0.2">
      <c r="A8" s="31" t="s">
        <v>24</v>
      </c>
      <c r="B8" s="32"/>
      <c r="C8" s="32"/>
      <c r="D8" s="32"/>
      <c r="E8" s="32"/>
      <c r="F8" s="32"/>
      <c r="G8" s="32">
        <v>20000</v>
      </c>
      <c r="H8" s="32"/>
      <c r="I8" s="32"/>
      <c r="J8" s="32"/>
      <c r="K8" s="32"/>
      <c r="L8" s="32"/>
      <c r="M8" s="32"/>
      <c r="N8" s="32"/>
      <c r="O8" s="32"/>
      <c r="P8" s="32"/>
      <c r="Q8" s="32"/>
      <c r="R8" s="32"/>
      <c r="S8" s="32"/>
      <c r="U8" s="32">
        <f t="shared" si="1"/>
        <v>20000</v>
      </c>
      <c r="V8" s="32">
        <f ca="1">SUMIFS(B8:T8,$B$3:T$3,"&lt;="&amp;$V$1,$B$3:T$3,"&gt;"&amp;$U$1)</f>
        <v>0</v>
      </c>
    </row>
    <row r="9" spans="1:22" s="33" customFormat="1" ht="16" x14ac:dyDescent="0.2">
      <c r="A9" s="31" t="s">
        <v>25</v>
      </c>
      <c r="B9" s="32"/>
      <c r="C9" s="32"/>
      <c r="D9" s="32"/>
      <c r="E9" s="32"/>
      <c r="F9" s="32"/>
      <c r="G9" s="32"/>
      <c r="H9" s="32"/>
      <c r="I9" s="32"/>
      <c r="J9" s="32"/>
      <c r="K9" s="32"/>
      <c r="L9" s="32"/>
      <c r="M9" s="32"/>
      <c r="N9" s="32"/>
      <c r="O9" s="32"/>
      <c r="P9" s="32"/>
      <c r="Q9" s="32"/>
      <c r="R9" s="32"/>
      <c r="S9" s="32"/>
      <c r="U9" s="32">
        <f t="shared" si="1"/>
        <v>0</v>
      </c>
      <c r="V9" s="32">
        <f ca="1">SUMIFS(B9:T9,$B$3:T$3,"&lt;="&amp;$V$1,$B$3:T$3,"&gt;"&amp;$U$1)</f>
        <v>0</v>
      </c>
    </row>
    <row r="10" spans="1:22" s="33" customFormat="1" ht="16" x14ac:dyDescent="0.2">
      <c r="A10" s="31" t="s">
        <v>26</v>
      </c>
      <c r="B10" s="32"/>
      <c r="C10" s="32"/>
      <c r="D10" s="32"/>
      <c r="E10" s="32"/>
      <c r="F10" s="32"/>
      <c r="G10" s="32"/>
      <c r="H10" s="32"/>
      <c r="I10" s="32"/>
      <c r="J10" s="32"/>
      <c r="K10" s="32"/>
      <c r="L10" s="32"/>
      <c r="M10" s="32"/>
      <c r="N10" s="32"/>
      <c r="O10" s="32"/>
      <c r="P10" s="32"/>
      <c r="Q10" s="32"/>
      <c r="R10" s="32"/>
      <c r="S10" s="32"/>
      <c r="U10" s="32">
        <f t="shared" si="1"/>
        <v>0</v>
      </c>
      <c r="V10" s="32">
        <f ca="1">SUMIFS(B10:T10,$B$3:T$3,"&lt;="&amp;$V$1,$B$3:T$3,"&gt;"&amp;$U$1)</f>
        <v>0</v>
      </c>
    </row>
    <row r="11" spans="1:22" s="33" customFormat="1" ht="16" x14ac:dyDescent="0.2">
      <c r="A11" s="31" t="s">
        <v>27</v>
      </c>
      <c r="B11" s="32"/>
      <c r="C11" s="32"/>
      <c r="D11" s="32"/>
      <c r="E11" s="32"/>
      <c r="F11" s="32"/>
      <c r="G11" s="32"/>
      <c r="H11" s="32"/>
      <c r="I11" s="32"/>
      <c r="J11" s="32"/>
      <c r="K11" s="32"/>
      <c r="L11" s="32"/>
      <c r="M11" s="32"/>
      <c r="N11" s="32"/>
      <c r="O11" s="32"/>
      <c r="P11" s="32"/>
      <c r="Q11" s="32"/>
      <c r="R11" s="32"/>
      <c r="S11" s="32"/>
      <c r="U11" s="32">
        <f t="shared" si="1"/>
        <v>0</v>
      </c>
      <c r="V11" s="32">
        <f ca="1">SUMIFS(B11:T11,$B$3:T$3,"&lt;="&amp;$V$1,$B$3:T$3,"&gt;"&amp;$U$1)</f>
        <v>0</v>
      </c>
    </row>
    <row r="12" spans="1:22" s="33" customFormat="1" ht="16" x14ac:dyDescent="0.2">
      <c r="A12" s="31" t="s">
        <v>28</v>
      </c>
      <c r="B12" s="32"/>
      <c r="C12" s="32"/>
      <c r="D12" s="32"/>
      <c r="E12" s="32"/>
      <c r="F12" s="32"/>
      <c r="G12" s="32"/>
      <c r="H12" s="32"/>
      <c r="I12" s="32"/>
      <c r="J12" s="32"/>
      <c r="K12" s="32"/>
      <c r="L12" s="32"/>
      <c r="M12" s="32"/>
      <c r="N12" s="32"/>
      <c r="O12" s="32"/>
      <c r="P12" s="32"/>
      <c r="Q12" s="32"/>
      <c r="R12" s="32"/>
      <c r="S12" s="32"/>
      <c r="U12" s="32">
        <f t="shared" si="1"/>
        <v>0</v>
      </c>
      <c r="V12" s="32">
        <f ca="1">SUMIFS(B12:T12,$B$3:T$3,"&lt;="&amp;$V$1,$B$3:T$3,"&gt;"&amp;$U$1)</f>
        <v>0</v>
      </c>
    </row>
    <row r="13" spans="1:22" s="33" customFormat="1" ht="16" x14ac:dyDescent="0.2">
      <c r="A13" s="31" t="s">
        <v>29</v>
      </c>
      <c r="B13" s="32"/>
      <c r="C13" s="32"/>
      <c r="D13" s="32"/>
      <c r="E13" s="32"/>
      <c r="F13" s="32"/>
      <c r="G13" s="32"/>
      <c r="H13" s="32"/>
      <c r="I13" s="32"/>
      <c r="J13" s="32"/>
      <c r="K13" s="32"/>
      <c r="L13" s="32"/>
      <c r="M13" s="32"/>
      <c r="N13" s="32"/>
      <c r="O13" s="32"/>
      <c r="P13" s="32"/>
      <c r="Q13" s="32"/>
      <c r="R13" s="32"/>
      <c r="S13" s="32"/>
      <c r="U13" s="32">
        <f t="shared" si="1"/>
        <v>0</v>
      </c>
      <c r="V13" s="32">
        <f ca="1">SUMIFS(B13:T13,$B$3:T$3,"&lt;="&amp;$V$1,$B$3:T$3,"&gt;"&amp;$U$1)</f>
        <v>0</v>
      </c>
    </row>
    <row r="14" spans="1:22" s="33" customFormat="1" ht="16" x14ac:dyDescent="0.2">
      <c r="A14" s="31" t="s">
        <v>30</v>
      </c>
      <c r="B14" s="32"/>
      <c r="C14" s="32"/>
      <c r="D14" s="32"/>
      <c r="E14" s="32"/>
      <c r="F14" s="32"/>
      <c r="G14" s="32"/>
      <c r="H14" s="32"/>
      <c r="I14" s="32"/>
      <c r="J14" s="32"/>
      <c r="K14" s="32"/>
      <c r="L14" s="32"/>
      <c r="M14" s="32"/>
      <c r="N14" s="32"/>
      <c r="O14" s="32"/>
      <c r="P14" s="32"/>
      <c r="Q14" s="32"/>
      <c r="R14" s="32"/>
      <c r="S14" s="32"/>
      <c r="U14" s="32">
        <f t="shared" si="1"/>
        <v>0</v>
      </c>
      <c r="V14" s="32">
        <f ca="1">SUMIFS(B14:T14,$B$3:T$3,"&lt;="&amp;$V$1,$B$3:T$3,"&gt;"&amp;$U$1)</f>
        <v>0</v>
      </c>
    </row>
    <row r="15" spans="1:22" s="33" customFormat="1" ht="16" x14ac:dyDescent="0.2">
      <c r="A15" s="31" t="s">
        <v>31</v>
      </c>
      <c r="B15" s="32"/>
      <c r="C15" s="32"/>
      <c r="D15" s="32"/>
      <c r="E15" s="32"/>
      <c r="F15" s="32"/>
      <c r="G15" s="32"/>
      <c r="H15" s="32"/>
      <c r="I15" s="32"/>
      <c r="J15" s="32"/>
      <c r="K15" s="32"/>
      <c r="L15" s="32"/>
      <c r="M15" s="32"/>
      <c r="N15" s="32"/>
      <c r="O15" s="32"/>
      <c r="P15" s="32"/>
      <c r="Q15" s="32"/>
      <c r="R15" s="32"/>
      <c r="S15" s="32"/>
      <c r="U15" s="32">
        <f t="shared" si="1"/>
        <v>0</v>
      </c>
      <c r="V15" s="32">
        <f ca="1">SUMIFS(B15:T15,$B$3:T$3,"&lt;="&amp;$V$1,$B$3:T$3,"&gt;"&amp;$U$1)</f>
        <v>0</v>
      </c>
    </row>
    <row r="16" spans="1:22" s="33" customFormat="1" ht="16" x14ac:dyDescent="0.2">
      <c r="A16" s="31" t="s">
        <v>32</v>
      </c>
      <c r="B16" s="32"/>
      <c r="C16" s="32"/>
      <c r="D16" s="32"/>
      <c r="E16" s="32"/>
      <c r="F16" s="32"/>
      <c r="G16" s="32"/>
      <c r="H16" s="32"/>
      <c r="I16" s="32"/>
      <c r="J16" s="32"/>
      <c r="K16" s="32"/>
      <c r="L16" s="32"/>
      <c r="M16" s="32"/>
      <c r="N16" s="32"/>
      <c r="O16" s="32"/>
      <c r="P16" s="32"/>
      <c r="Q16" s="32"/>
      <c r="R16" s="32"/>
      <c r="S16" s="32"/>
      <c r="U16" s="32">
        <f t="shared" si="1"/>
        <v>0</v>
      </c>
      <c r="V16" s="32">
        <f ca="1">SUMIFS(B16:T16,$B$3:T$3,"&lt;="&amp;$V$1,$B$3:T$3,"&gt;"&amp;$U$1)</f>
        <v>0</v>
      </c>
    </row>
    <row r="17" spans="1:22" s="33" customFormat="1" ht="16" x14ac:dyDescent="0.2">
      <c r="A17" s="31" t="s">
        <v>33</v>
      </c>
      <c r="B17" s="32"/>
      <c r="C17" s="32"/>
      <c r="D17" s="32"/>
      <c r="E17" s="32"/>
      <c r="F17" s="32"/>
      <c r="G17" s="32"/>
      <c r="H17" s="32"/>
      <c r="I17" s="32"/>
      <c r="J17" s="32"/>
      <c r="K17" s="32"/>
      <c r="L17" s="32"/>
      <c r="M17" s="32"/>
      <c r="N17" s="32"/>
      <c r="O17" s="32"/>
      <c r="P17" s="32"/>
      <c r="Q17" s="32"/>
      <c r="R17" s="32"/>
      <c r="S17" s="32"/>
      <c r="U17" s="32">
        <f t="shared" si="1"/>
        <v>0</v>
      </c>
      <c r="V17" s="32">
        <f ca="1">SUMIFS(B17:T17,$B$3:T$3,"&lt;="&amp;$V$1,$B$3:T$3,"&gt;"&amp;$U$1)</f>
        <v>0</v>
      </c>
    </row>
    <row r="18" spans="1:22" s="33" customFormat="1" ht="16" x14ac:dyDescent="0.2">
      <c r="A18" s="31" t="s">
        <v>34</v>
      </c>
      <c r="B18" s="32"/>
      <c r="C18" s="32"/>
      <c r="D18" s="32"/>
      <c r="E18" s="32"/>
      <c r="F18" s="32"/>
      <c r="G18" s="32"/>
      <c r="H18" s="32"/>
      <c r="I18" s="32"/>
      <c r="J18" s="32"/>
      <c r="K18" s="32"/>
      <c r="L18" s="32"/>
      <c r="M18" s="32"/>
      <c r="N18" s="32"/>
      <c r="O18" s="32"/>
      <c r="P18" s="32"/>
      <c r="Q18" s="32"/>
      <c r="R18" s="32"/>
      <c r="S18" s="32"/>
      <c r="U18" s="32">
        <f t="shared" si="1"/>
        <v>0</v>
      </c>
      <c r="V18" s="32">
        <f ca="1">SUMIFS(B18:T18,$B$3:T$3,"&lt;="&amp;$V$1,$B$3:T$3,"&gt;"&amp;$U$1)</f>
        <v>0</v>
      </c>
    </row>
    <row r="19" spans="1:22" s="34" customFormat="1" ht="15" x14ac:dyDescent="0.2"/>
    <row r="20" spans="1:22" s="35" customFormat="1" ht="16" thickBot="1" x14ac:dyDescent="0.25">
      <c r="A20" s="35" t="s">
        <v>10</v>
      </c>
      <c r="B20" s="36">
        <f>SUM(B4:B19)</f>
        <v>25000</v>
      </c>
      <c r="C20" s="36">
        <f t="shared" ref="C20:S20" si="2">SUM(C4:C18)</f>
        <v>3000</v>
      </c>
      <c r="D20" s="36">
        <f t="shared" si="2"/>
        <v>1000</v>
      </c>
      <c r="E20" s="36">
        <f t="shared" si="2"/>
        <v>15000</v>
      </c>
      <c r="F20" s="36">
        <f t="shared" si="2"/>
        <v>25000</v>
      </c>
      <c r="G20" s="36">
        <f t="shared" si="2"/>
        <v>20000</v>
      </c>
      <c r="H20" s="36">
        <f t="shared" si="2"/>
        <v>0</v>
      </c>
      <c r="I20" s="36">
        <f t="shared" si="2"/>
        <v>0</v>
      </c>
      <c r="J20" s="36">
        <f t="shared" si="2"/>
        <v>0</v>
      </c>
      <c r="K20" s="36">
        <f t="shared" si="2"/>
        <v>0</v>
      </c>
      <c r="L20" s="36">
        <f t="shared" si="2"/>
        <v>0</v>
      </c>
      <c r="M20" s="36">
        <f t="shared" si="2"/>
        <v>0</v>
      </c>
      <c r="N20" s="36">
        <f t="shared" si="2"/>
        <v>0</v>
      </c>
      <c r="O20" s="36">
        <f t="shared" si="2"/>
        <v>0</v>
      </c>
      <c r="P20" s="36">
        <f t="shared" si="2"/>
        <v>0</v>
      </c>
      <c r="Q20" s="36">
        <f t="shared" si="2"/>
        <v>0</v>
      </c>
      <c r="R20" s="36">
        <f t="shared" si="2"/>
        <v>0</v>
      </c>
      <c r="S20" s="36">
        <f t="shared" si="2"/>
        <v>0</v>
      </c>
      <c r="T20" s="36"/>
      <c r="U20" s="36">
        <f>SUM(U4:U18)</f>
        <v>64000</v>
      </c>
    </row>
    <row r="21" spans="1:22" ht="13" thickTop="1" x14ac:dyDescent="0.15"/>
  </sheetData>
  <phoneticPr fontId="8"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GY31"/>
  <sheetViews>
    <sheetView zoomScaleNormal="100" workbookViewId="0">
      <pane xSplit="1" ySplit="3" topLeftCell="B4" activePane="bottomRight" state="frozen"/>
      <selection pane="topRight" activeCell="E1" sqref="E1"/>
      <selection pane="bottomLeft" activeCell="A7" sqref="A7"/>
      <selection pane="bottomRight" activeCell="F1" sqref="F1"/>
    </sheetView>
  </sheetViews>
  <sheetFormatPr baseColWidth="10" defaultColWidth="9.1640625" defaultRowHeight="12" x14ac:dyDescent="0.15"/>
  <cols>
    <col min="1" max="1" width="34.83203125" style="1" customWidth="1"/>
    <col min="2" max="4" width="12.5" style="1" customWidth="1"/>
    <col min="5" max="7" width="13.1640625" style="1" customWidth="1"/>
    <col min="8" max="9" width="11.5" style="1" customWidth="1"/>
    <col min="10" max="12" width="12.5" style="1" customWidth="1"/>
    <col min="13" max="13" width="11.1640625" style="1" customWidth="1"/>
    <col min="14" max="17" width="12" style="1" customWidth="1"/>
    <col min="18" max="19" width="12.83203125" style="1" customWidth="1"/>
    <col min="20" max="20" width="12.5" style="1" customWidth="1"/>
    <col min="21" max="22" width="12.1640625" style="1" customWidth="1"/>
    <col min="23" max="25" width="13" style="1" customWidth="1"/>
    <col min="26" max="26" width="12" style="1" customWidth="1"/>
    <col min="27" max="29" width="12.83203125" style="1" customWidth="1"/>
    <col min="30" max="30" width="11.5" style="1" customWidth="1" collapsed="1"/>
    <col min="31" max="33" width="12.5" style="1" customWidth="1"/>
    <col min="34" max="35" width="11.83203125" style="1" customWidth="1"/>
    <col min="36" max="38" width="12.6640625" style="1" customWidth="1"/>
    <col min="39" max="39" width="12.1640625" style="1" customWidth="1"/>
    <col min="40" max="42" width="13" style="1" customWidth="1"/>
    <col min="43" max="43" width="11.6640625" style="1" customWidth="1"/>
    <col min="44" max="48" width="12.5" style="1" customWidth="1"/>
    <col min="49" max="51" width="13.1640625" style="1" customWidth="1"/>
    <col min="52" max="52" width="11.5" style="1" customWidth="1"/>
    <col min="53" max="55" width="12.5" style="1" customWidth="1"/>
    <col min="56" max="56" width="11.1640625" style="1" customWidth="1"/>
    <col min="57" max="61" width="12" style="1" customWidth="1"/>
    <col min="62" max="64" width="12.83203125" style="1" customWidth="1"/>
    <col min="65" max="65" width="11.83203125" style="1" customWidth="1"/>
    <col min="66" max="68" width="12.6640625" style="1" customWidth="1"/>
    <col min="69" max="69" width="11.6640625" style="1" customWidth="1"/>
    <col min="70" max="73" width="12.5" style="1" customWidth="1"/>
    <col min="74" max="74" width="12.1640625" style="1" customWidth="1"/>
    <col min="75" max="77" width="13" style="1" customWidth="1"/>
    <col min="78" max="78" width="12" style="1" customWidth="1"/>
    <col min="79" max="81" width="12.83203125" style="1" customWidth="1"/>
    <col min="82" max="82" width="11.5" style="1" customWidth="1" collapsed="1"/>
    <col min="83" max="83" width="11.5" style="1" customWidth="1"/>
    <col min="84" max="86" width="12.5" style="1" customWidth="1"/>
    <col min="87" max="87" width="11.83203125" style="1" customWidth="1"/>
    <col min="88" max="90" width="12.6640625" style="1" customWidth="1"/>
    <col min="91" max="91" width="12.1640625" style="1" customWidth="1"/>
    <col min="92" max="94" width="13" style="1" customWidth="1"/>
    <col min="95" max="95" width="11.6640625" style="1" customWidth="1"/>
    <col min="96" max="100" width="12.5" style="1" customWidth="1"/>
    <col min="101" max="103" width="13.1640625" style="1" customWidth="1"/>
    <col min="104" max="104" width="11.5" style="1" customWidth="1"/>
    <col min="105" max="107" width="12.5" style="1" customWidth="1"/>
    <col min="108" max="108" width="11.1640625" style="1" customWidth="1"/>
    <col min="109" max="113" width="12" style="1" customWidth="1"/>
    <col min="114" max="116" width="12.83203125" style="1" customWidth="1"/>
    <col min="117" max="117" width="11.83203125" style="1" customWidth="1"/>
    <col min="118" max="120" width="12.6640625" style="1" customWidth="1"/>
    <col min="121" max="122" width="11.6640625" style="1" customWidth="1"/>
    <col min="123" max="125" width="12.5" style="1" customWidth="1"/>
    <col min="126" max="126" width="12.1640625" style="1" customWidth="1"/>
    <col min="127" max="129" width="13" style="1" customWidth="1"/>
    <col min="130" max="130" width="12" style="1" customWidth="1"/>
    <col min="131" max="133" width="12.83203125" style="1" customWidth="1"/>
    <col min="134" max="135" width="11.5" style="1" bestFit="1" customWidth="1"/>
    <col min="136" max="140" width="12.5" style="1" bestFit="1" customWidth="1"/>
    <col min="141" max="142" width="12.6640625" style="1" bestFit="1" customWidth="1"/>
    <col min="143" max="143" width="12.1640625" style="1" bestFit="1" customWidth="1"/>
    <col min="144" max="146" width="13" style="1" bestFit="1" customWidth="1"/>
    <col min="147" max="148" width="11.6640625" style="1" bestFit="1" customWidth="1"/>
    <col min="149" max="152" width="12.5" style="1" bestFit="1" customWidth="1"/>
    <col min="153" max="155" width="13.1640625" style="1" bestFit="1" customWidth="1"/>
    <col min="156" max="156" width="11.5" style="1" bestFit="1" customWidth="1"/>
    <col min="157" max="159" width="12.5" style="1" bestFit="1" customWidth="1"/>
    <col min="160" max="161" width="11.1640625" style="1" bestFit="1" customWidth="1"/>
    <col min="162" max="165" width="12" style="1" bestFit="1" customWidth="1"/>
    <col min="166" max="168" width="12.83203125" style="1" bestFit="1" customWidth="1"/>
    <col min="169" max="169" width="11.83203125" style="1" bestFit="1" customWidth="1"/>
    <col min="170" max="172" width="12.6640625" style="1" bestFit="1" customWidth="1"/>
    <col min="173" max="174" width="11.6640625" style="1" bestFit="1" customWidth="1"/>
    <col min="175" max="177" width="12.5" style="1" bestFit="1" customWidth="1"/>
    <col min="178" max="178" width="12.1640625" style="1" bestFit="1" customWidth="1"/>
    <col min="179" max="181" width="13" style="1" bestFit="1" customWidth="1"/>
    <col min="182" max="182" width="12" style="1" bestFit="1" customWidth="1"/>
    <col min="183" max="186" width="12.83203125" style="1" bestFit="1" customWidth="1"/>
    <col min="187" max="187" width="11.5" style="1" bestFit="1" customWidth="1"/>
    <col min="188" max="190" width="12.5" style="1" bestFit="1" customWidth="1"/>
    <col min="191" max="191" width="11.83203125" style="1" bestFit="1" customWidth="1"/>
    <col min="192" max="194" width="12.6640625" style="1" bestFit="1" customWidth="1"/>
    <col min="195" max="195" width="12.1640625" style="1" bestFit="1" customWidth="1"/>
    <col min="196" max="198" width="13" style="1" bestFit="1" customWidth="1"/>
    <col min="199" max="200" width="11.6640625" style="1" bestFit="1" customWidth="1"/>
    <col min="201" max="204" width="12.5" style="1" bestFit="1" customWidth="1"/>
    <col min="205" max="206" width="13.1640625" style="1" bestFit="1" customWidth="1"/>
    <col min="207" max="207" width="4.5" style="1" bestFit="1" customWidth="1"/>
    <col min="208" max="210" width="9.1640625" style="1" customWidth="1"/>
    <col min="211" max="16384" width="9.1640625" style="1"/>
  </cols>
  <sheetData>
    <row r="1" spans="1:207" s="52" customFormat="1" ht="120" customHeight="1" thickBot="1" x14ac:dyDescent="0.3">
      <c r="A1" s="39" t="s">
        <v>0</v>
      </c>
    </row>
    <row r="2" spans="1:207" s="43" customFormat="1" ht="19" x14ac:dyDescent="0.2">
      <c r="A2" s="42"/>
      <c r="B2" s="20" t="s">
        <v>60</v>
      </c>
      <c r="C2" s="20" t="s">
        <v>59</v>
      </c>
      <c r="D2" s="20" t="s">
        <v>59</v>
      </c>
      <c r="E2" s="20" t="s">
        <v>59</v>
      </c>
      <c r="F2" s="20" t="s">
        <v>59</v>
      </c>
      <c r="G2" s="20" t="s">
        <v>59</v>
      </c>
      <c r="H2" s="20" t="s">
        <v>59</v>
      </c>
      <c r="I2" s="20" t="s">
        <v>59</v>
      </c>
      <c r="J2" s="20" t="s">
        <v>59</v>
      </c>
      <c r="K2" s="20" t="s">
        <v>59</v>
      </c>
      <c r="L2" s="20" t="s">
        <v>59</v>
      </c>
      <c r="M2" s="20" t="s">
        <v>59</v>
      </c>
      <c r="N2" s="20" t="s">
        <v>59</v>
      </c>
      <c r="O2" s="20" t="s">
        <v>59</v>
      </c>
      <c r="P2" s="20" t="s">
        <v>59</v>
      </c>
      <c r="Q2" s="20" t="s">
        <v>59</v>
      </c>
      <c r="R2" s="20" t="s">
        <v>59</v>
      </c>
      <c r="S2" s="20" t="s">
        <v>59</v>
      </c>
    </row>
    <row r="3" spans="1:207" s="46" customFormat="1" ht="16" thickBot="1" x14ac:dyDescent="0.25">
      <c r="A3" s="44" t="s">
        <v>1</v>
      </c>
      <c r="B3" s="45">
        <v>43892</v>
      </c>
      <c r="C3" s="45">
        <f>B3+7</f>
        <v>43899</v>
      </c>
      <c r="D3" s="45">
        <f t="shared" ref="D3:S3" si="0">C3+7</f>
        <v>43906</v>
      </c>
      <c r="E3" s="45">
        <f t="shared" si="0"/>
        <v>43913</v>
      </c>
      <c r="F3" s="45">
        <f t="shared" si="0"/>
        <v>43920</v>
      </c>
      <c r="G3" s="45">
        <f t="shared" si="0"/>
        <v>43927</v>
      </c>
      <c r="H3" s="45">
        <f t="shared" si="0"/>
        <v>43934</v>
      </c>
      <c r="I3" s="45">
        <f t="shared" si="0"/>
        <v>43941</v>
      </c>
      <c r="J3" s="45">
        <f t="shared" si="0"/>
        <v>43948</v>
      </c>
      <c r="K3" s="45">
        <f t="shared" si="0"/>
        <v>43955</v>
      </c>
      <c r="L3" s="45">
        <f t="shared" si="0"/>
        <v>43962</v>
      </c>
      <c r="M3" s="45">
        <f t="shared" si="0"/>
        <v>43969</v>
      </c>
      <c r="N3" s="45">
        <f t="shared" si="0"/>
        <v>43976</v>
      </c>
      <c r="O3" s="45">
        <f t="shared" si="0"/>
        <v>43983</v>
      </c>
      <c r="P3" s="45">
        <f t="shared" si="0"/>
        <v>43990</v>
      </c>
      <c r="Q3" s="45">
        <f t="shared" si="0"/>
        <v>43997</v>
      </c>
      <c r="R3" s="45">
        <f t="shared" si="0"/>
        <v>44004</v>
      </c>
      <c r="S3" s="45">
        <f t="shared" si="0"/>
        <v>44011</v>
      </c>
    </row>
    <row r="4" spans="1:207" s="33" customFormat="1" ht="16" x14ac:dyDescent="0.2">
      <c r="A4" s="31" t="s">
        <v>17</v>
      </c>
      <c r="B4" s="32">
        <v>35000</v>
      </c>
      <c r="C4" s="32"/>
      <c r="D4" s="32">
        <v>35000</v>
      </c>
      <c r="E4" s="32"/>
      <c r="F4" s="32">
        <v>35000</v>
      </c>
      <c r="G4" s="32"/>
      <c r="H4" s="32">
        <v>35000</v>
      </c>
      <c r="I4" s="32"/>
      <c r="J4" s="32">
        <v>35000</v>
      </c>
      <c r="K4" s="32"/>
      <c r="L4" s="32">
        <v>35000</v>
      </c>
      <c r="M4" s="32"/>
      <c r="N4" s="32">
        <v>35000</v>
      </c>
      <c r="O4" s="32"/>
      <c r="P4" s="32">
        <v>35000</v>
      </c>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W4" s="32"/>
      <c r="AY4" s="32"/>
      <c r="BA4" s="32"/>
      <c r="BB4" s="32"/>
      <c r="BC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47"/>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row>
    <row r="5" spans="1:207" s="33" customFormat="1" ht="16" x14ac:dyDescent="0.2">
      <c r="A5" s="31" t="s">
        <v>54</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W5" s="32"/>
      <c r="AY5" s="32"/>
      <c r="BA5" s="32"/>
      <c r="BB5" s="32"/>
      <c r="BC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47"/>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row>
    <row r="6" spans="1:207" s="33" customFormat="1" ht="16" x14ac:dyDescent="0.2">
      <c r="A6" s="31" t="s">
        <v>8</v>
      </c>
      <c r="B6" s="32">
        <v>15000</v>
      </c>
      <c r="C6" s="32"/>
      <c r="D6" s="32"/>
      <c r="E6" s="32"/>
      <c r="F6" s="32">
        <v>15000</v>
      </c>
      <c r="G6" s="32"/>
      <c r="H6" s="32"/>
      <c r="I6" s="32"/>
      <c r="J6" s="32">
        <v>15000</v>
      </c>
      <c r="K6" s="32"/>
      <c r="L6" s="32"/>
      <c r="M6" s="32"/>
      <c r="N6" s="32"/>
      <c r="O6" s="32">
        <v>15000</v>
      </c>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W6" s="32"/>
      <c r="AY6" s="32"/>
      <c r="BA6" s="32"/>
      <c r="BB6" s="32"/>
      <c r="BC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47"/>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row>
    <row r="7" spans="1:207" s="33" customFormat="1" ht="16" x14ac:dyDescent="0.2">
      <c r="A7" s="31" t="s">
        <v>55</v>
      </c>
      <c r="B7" s="32"/>
      <c r="C7" s="32">
        <v>1000</v>
      </c>
      <c r="D7" s="32"/>
      <c r="E7" s="32"/>
      <c r="F7" s="32"/>
      <c r="G7" s="32">
        <v>1000</v>
      </c>
      <c r="H7" s="32"/>
      <c r="I7" s="32"/>
      <c r="J7" s="32"/>
      <c r="K7" s="32">
        <v>1000</v>
      </c>
      <c r="L7" s="32"/>
      <c r="M7" s="32"/>
      <c r="N7" s="32"/>
      <c r="O7" s="32"/>
      <c r="P7" s="32">
        <v>1000</v>
      </c>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W7" s="32"/>
      <c r="AY7" s="32"/>
      <c r="AZ7" s="32"/>
      <c r="BA7" s="32"/>
      <c r="BB7" s="32"/>
      <c r="BC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47"/>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row>
    <row r="8" spans="1:207" s="33" customFormat="1" ht="16" x14ac:dyDescent="0.2">
      <c r="A8" s="31" t="s">
        <v>56</v>
      </c>
      <c r="B8" s="32">
        <v>2500</v>
      </c>
      <c r="C8" s="32">
        <v>2500</v>
      </c>
      <c r="D8" s="32">
        <v>2500</v>
      </c>
      <c r="E8" s="32">
        <v>2500</v>
      </c>
      <c r="F8" s="32">
        <v>2500</v>
      </c>
      <c r="G8" s="32">
        <v>2500</v>
      </c>
      <c r="H8" s="32">
        <v>2500</v>
      </c>
      <c r="I8" s="32">
        <v>2500</v>
      </c>
      <c r="J8" s="32">
        <v>2500</v>
      </c>
      <c r="K8" s="32">
        <v>2500</v>
      </c>
      <c r="L8" s="32">
        <v>2500</v>
      </c>
      <c r="M8" s="32">
        <v>2500</v>
      </c>
      <c r="N8" s="32">
        <v>2500</v>
      </c>
      <c r="O8" s="32">
        <v>2500</v>
      </c>
      <c r="P8" s="32">
        <v>2500</v>
      </c>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W8" s="32"/>
      <c r="AY8" s="32"/>
      <c r="BA8" s="32"/>
      <c r="BB8" s="32"/>
      <c r="BC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47"/>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row>
    <row r="9" spans="1:207" s="33" customFormat="1" ht="16" x14ac:dyDescent="0.2">
      <c r="A9" s="31" t="s">
        <v>57</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W9" s="32"/>
      <c r="AY9" s="32"/>
      <c r="AZ9" s="32"/>
      <c r="BA9" s="32"/>
      <c r="BB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47"/>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row>
    <row r="10" spans="1:207" s="33" customFormat="1" ht="16" x14ac:dyDescent="0.2">
      <c r="A10" s="31" t="s">
        <v>35</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W10" s="32"/>
      <c r="AY10" s="32"/>
      <c r="AZ10" s="32"/>
      <c r="BA10" s="32"/>
      <c r="BB10" s="32"/>
      <c r="BC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47"/>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row>
    <row r="11" spans="1:207" s="33" customFormat="1" ht="16" x14ac:dyDescent="0.2">
      <c r="A11" s="31" t="s">
        <v>36</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W11" s="32"/>
      <c r="AY11" s="32"/>
      <c r="AZ11" s="32"/>
      <c r="BA11" s="32"/>
      <c r="BB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47"/>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row>
    <row r="12" spans="1:207" s="33" customFormat="1" ht="16" x14ac:dyDescent="0.2">
      <c r="A12" s="31" t="s">
        <v>37</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W12" s="32"/>
      <c r="AY12" s="32"/>
      <c r="AZ12" s="32"/>
      <c r="BA12" s="32"/>
      <c r="BB12" s="32"/>
      <c r="BC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47"/>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row>
    <row r="13" spans="1:207" s="33" customFormat="1" ht="16" x14ac:dyDescent="0.2">
      <c r="A13" s="31" t="s">
        <v>38</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W13" s="32"/>
      <c r="AY13" s="32"/>
      <c r="AZ13" s="32"/>
      <c r="BA13" s="32"/>
      <c r="BB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47"/>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row>
    <row r="14" spans="1:207" s="33" customFormat="1" ht="16" x14ac:dyDescent="0.2">
      <c r="A14" s="31" t="s">
        <v>39</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W14" s="32"/>
      <c r="AX14" s="32"/>
      <c r="AY14" s="32"/>
      <c r="AZ14" s="32"/>
      <c r="BA14" s="32"/>
      <c r="BB14" s="32"/>
      <c r="BC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47"/>
      <c r="CF14" s="32"/>
      <c r="CG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row>
    <row r="15" spans="1:207" s="33" customFormat="1" ht="16" x14ac:dyDescent="0.2">
      <c r="A15" s="31" t="s">
        <v>40</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W15" s="32"/>
      <c r="AX15" s="32"/>
      <c r="AY15" s="32"/>
      <c r="AZ15" s="32"/>
      <c r="BA15" s="32"/>
      <c r="BB15" s="32"/>
      <c r="BC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47"/>
      <c r="CF15" s="32"/>
      <c r="CG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row>
    <row r="16" spans="1:207" s="33" customFormat="1" ht="16" x14ac:dyDescent="0.2">
      <c r="A16" s="31" t="s">
        <v>41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W16" s="32"/>
      <c r="AX16" s="32"/>
      <c r="AY16" s="32"/>
      <c r="BA16" s="32"/>
      <c r="BB16" s="32"/>
      <c r="BC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47"/>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row>
    <row r="17" spans="1:207" s="33" customFormat="1" ht="16" x14ac:dyDescent="0.2">
      <c r="A17" s="31" t="s">
        <v>42</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48"/>
      <c r="AW17" s="32"/>
      <c r="AY17" s="32"/>
      <c r="AZ17" s="32"/>
      <c r="BA17" s="32"/>
      <c r="BB17" s="32"/>
      <c r="BC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47"/>
      <c r="CF17" s="32"/>
      <c r="CG17" s="32"/>
      <c r="CH17" s="32"/>
      <c r="CI17" s="32"/>
      <c r="CJ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row>
    <row r="18" spans="1:207" s="33" customFormat="1" ht="16" x14ac:dyDescent="0.2">
      <c r="A18" s="31" t="s">
        <v>43</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W18" s="32"/>
      <c r="AY18" s="32"/>
      <c r="BA18" s="32"/>
      <c r="BB18" s="32"/>
      <c r="BC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47"/>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row>
    <row r="19" spans="1:207" s="33" customFormat="1" ht="16" x14ac:dyDescent="0.2">
      <c r="A19" s="31" t="s">
        <v>44</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W19" s="32"/>
      <c r="AY19" s="32"/>
      <c r="BA19" s="32"/>
      <c r="BB19" s="32"/>
      <c r="BC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47"/>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row>
    <row r="20" spans="1:207" s="33" customFormat="1" ht="16" x14ac:dyDescent="0.2">
      <c r="A20" s="31" t="s">
        <v>45</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W20" s="32"/>
      <c r="AY20" s="32"/>
      <c r="BA20" s="32"/>
      <c r="BB20" s="32"/>
      <c r="BC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47"/>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row>
    <row r="21" spans="1:207" s="33" customFormat="1" ht="16" x14ac:dyDescent="0.2">
      <c r="A21" s="31" t="s">
        <v>46</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W21" s="32"/>
      <c r="AY21" s="32"/>
      <c r="AZ21" s="32"/>
      <c r="BA21" s="32"/>
      <c r="BB21" s="32"/>
      <c r="BC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47"/>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row>
    <row r="22" spans="1:207" s="33" customFormat="1" ht="16" x14ac:dyDescent="0.2">
      <c r="A22" s="31" t="s">
        <v>47</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W22" s="32"/>
      <c r="AY22" s="32"/>
      <c r="AZ22" s="32"/>
      <c r="BA22" s="32"/>
      <c r="BB22" s="32"/>
      <c r="BC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47"/>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row>
    <row r="23" spans="1:207" s="33" customFormat="1" ht="16" x14ac:dyDescent="0.2">
      <c r="A23" s="31" t="s">
        <v>48</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W23" s="32"/>
      <c r="AY23" s="32"/>
      <c r="AZ23" s="32"/>
      <c r="BA23" s="32"/>
      <c r="BB23" s="32"/>
      <c r="BC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47"/>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row>
    <row r="24" spans="1:207" s="33" customFormat="1" ht="16" x14ac:dyDescent="0.2">
      <c r="A24" s="31" t="s">
        <v>49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W24" s="32"/>
      <c r="AX24" s="32"/>
      <c r="AY24" s="32"/>
      <c r="BA24" s="32"/>
      <c r="BB24" s="32"/>
      <c r="BC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47"/>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row>
    <row r="25" spans="1:207" s="33" customFormat="1" ht="16" x14ac:dyDescent="0.2">
      <c r="A25" s="31" t="s">
        <v>50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W25" s="32"/>
      <c r="AY25" s="32"/>
      <c r="BA25" s="32"/>
      <c r="BB25" s="32"/>
      <c r="BC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47"/>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row>
    <row r="26" spans="1:207" s="33" customFormat="1" ht="16" x14ac:dyDescent="0.2">
      <c r="A26" s="31" t="s">
        <v>51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W26" s="32"/>
      <c r="AY26" s="32"/>
      <c r="AZ26" s="32"/>
      <c r="BA26" s="32"/>
      <c r="BB26" s="32"/>
      <c r="BC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47"/>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49"/>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row>
    <row r="27" spans="1:207" s="33" customFormat="1" ht="16" x14ac:dyDescent="0.2">
      <c r="A27" s="31" t="s">
        <v>52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W27" s="32"/>
      <c r="AY27" s="32"/>
      <c r="BA27" s="32"/>
      <c r="BB27" s="32"/>
      <c r="BC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47"/>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row>
    <row r="28" spans="1:207" s="33" customFormat="1" ht="16" x14ac:dyDescent="0.2">
      <c r="A28" s="31" t="s">
        <v>53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W28" s="32"/>
      <c r="AY28" s="32"/>
      <c r="AZ28" s="32"/>
      <c r="BA28" s="32"/>
      <c r="BB28" s="32"/>
      <c r="BC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47"/>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row>
    <row r="29" spans="1:207" s="34" customFormat="1" ht="15" x14ac:dyDescent="0.2">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row>
    <row r="30" spans="1:207" s="35" customFormat="1" ht="16" thickBot="1" x14ac:dyDescent="0.25">
      <c r="A30" s="35" t="s">
        <v>10</v>
      </c>
      <c r="B30" s="51">
        <f t="shared" ref="B30:S30" si="1">SUM(B4:B29)</f>
        <v>52500</v>
      </c>
      <c r="C30" s="51">
        <f t="shared" si="1"/>
        <v>3500</v>
      </c>
      <c r="D30" s="51">
        <f t="shared" si="1"/>
        <v>37500</v>
      </c>
      <c r="E30" s="51">
        <f t="shared" si="1"/>
        <v>2500</v>
      </c>
      <c r="F30" s="51">
        <f t="shared" si="1"/>
        <v>52500</v>
      </c>
      <c r="G30" s="51">
        <f t="shared" si="1"/>
        <v>3500</v>
      </c>
      <c r="H30" s="51">
        <f t="shared" si="1"/>
        <v>37500</v>
      </c>
      <c r="I30" s="51">
        <f t="shared" si="1"/>
        <v>2500</v>
      </c>
      <c r="J30" s="51">
        <f t="shared" si="1"/>
        <v>52500</v>
      </c>
      <c r="K30" s="51">
        <f t="shared" si="1"/>
        <v>3500</v>
      </c>
      <c r="L30" s="51">
        <f t="shared" si="1"/>
        <v>37500</v>
      </c>
      <c r="M30" s="51">
        <f t="shared" si="1"/>
        <v>2500</v>
      </c>
      <c r="N30" s="51">
        <f t="shared" si="1"/>
        <v>37500</v>
      </c>
      <c r="O30" s="51">
        <f t="shared" si="1"/>
        <v>17500</v>
      </c>
      <c r="P30" s="51">
        <f t="shared" si="1"/>
        <v>38500</v>
      </c>
      <c r="Q30" s="51">
        <f t="shared" si="1"/>
        <v>0</v>
      </c>
      <c r="R30" s="51">
        <f t="shared" si="1"/>
        <v>0</v>
      </c>
      <c r="S30" s="51">
        <f t="shared" si="1"/>
        <v>0</v>
      </c>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row>
    <row r="31" spans="1:207" ht="13" thickTop="1" x14ac:dyDescent="0.15"/>
  </sheetData>
  <phoneticPr fontId="8"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68890F0C621E44A60A7F0764D949D4" ma:contentTypeVersion="0" ma:contentTypeDescription="Create a new document." ma:contentTypeScope="" ma:versionID="2824a80c1d8c07f40f80bfc2685dd3bc">
  <xsd:schema xmlns:xsd="http://www.w3.org/2001/XMLSchema" xmlns:xs="http://www.w3.org/2001/XMLSchema" xmlns:p="http://schemas.microsoft.com/office/2006/metadata/properties" targetNamespace="http://schemas.microsoft.com/office/2006/metadata/properties" ma:root="true" ma:fieldsID="2d9de726b67b7e1cd587a75fa84b606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D0574C-1798-4BEC-AEFB-3CEA6002F521}">
  <ds:schemaRefs>
    <ds:schemaRef ds:uri="http://schemas.microsoft.com/sharepoint/v3/contenttype/forms"/>
  </ds:schemaRefs>
</ds:datastoreItem>
</file>

<file path=customXml/itemProps2.xml><?xml version="1.0" encoding="utf-8"?>
<ds:datastoreItem xmlns:ds="http://schemas.openxmlformats.org/officeDocument/2006/customXml" ds:itemID="{822EF751-6958-45A5-B350-738E6D2FA304}">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37B7D35-6E3F-45A3-892C-2B6A53E95A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Summary</vt:lpstr>
      <vt:lpstr>Cash Inflow</vt:lpstr>
      <vt:lpstr>Cash Outflow</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RSelhorn</dc:creator>
  <cp:lastModifiedBy>Microsoft Office User</cp:lastModifiedBy>
  <cp:lastPrinted>2019-03-14T13:24:00Z</cp:lastPrinted>
  <dcterms:created xsi:type="dcterms:W3CDTF">2014-07-24T21:54:12Z</dcterms:created>
  <dcterms:modified xsi:type="dcterms:W3CDTF">2020-03-18T03:11:49Z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0x0101002968890F0C621E44A60A7F0764D949D4</vt:lpwstr>
  </property>
</Properties>
</file>